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5" windowWidth="28815" windowHeight="6210" tabRatio="869"/>
  </bookViews>
  <sheets>
    <sheet name="表紙" sheetId="52" r:id="rId1"/>
    <sheet name="提案書提出資料一覧表" sheetId="94" r:id="rId2"/>
    <sheet name="様式第1号" sheetId="1" r:id="rId3"/>
    <sheet name="様式第11号-2" sheetId="68" r:id="rId4"/>
    <sheet name="様式第13号-1" sheetId="35" r:id="rId5"/>
    <sheet name="様式第14号（別紙1）" sheetId="36" r:id="rId6"/>
    <sheet name="様式第14号（別紙2）" sheetId="37" r:id="rId7"/>
    <sheet name="様式第14号（別紙3）" sheetId="38" r:id="rId8"/>
    <sheet name="様式第15号-4-2（別紙1）" sheetId="130" r:id="rId9"/>
    <sheet name="様式第15号-4-2（別紙2）" sheetId="131" r:id="rId10"/>
    <sheet name="様式16号-1-1（別紙1）" sheetId="4" r:id="rId11"/>
    <sheet name="様式第17号-1-1（別紙1）" sheetId="10" r:id="rId12"/>
    <sheet name="様式第17号-1-1（別紙2）" sheetId="115" r:id="rId13"/>
    <sheet name="様式第17号-1-1（別紙3）" sheetId="116" r:id="rId14"/>
    <sheet name="様式第17号-1-1（別紙4）" sheetId="118" r:id="rId15"/>
    <sheet name="様式第17号-1-1（別紙5）" sheetId="119" r:id="rId16"/>
    <sheet name="様式第17号-1-1（別紙6）" sheetId="120" r:id="rId17"/>
    <sheet name="様式第17号-1-1（別紙7）" sheetId="121" r:id="rId18"/>
    <sheet name="様式第17号-1-1（別紙8）" sheetId="122" r:id="rId19"/>
    <sheet name="様式第17号-1-1（別紙9）" sheetId="9" r:id="rId20"/>
    <sheet name="様式第17号-1-2（別紙1）" sheetId="14" r:id="rId21"/>
    <sheet name="様式第17号-1-2（別紙2）" sheetId="91" r:id="rId22"/>
  </sheets>
  <definedNames>
    <definedName name="_Order1" hidden="1">0</definedName>
    <definedName name="anscount" hidden="1">1</definedName>
    <definedName name="_xlnm.Print_Area" localSheetId="1">提案書提出資料一覧表!$B$3:$G$79</definedName>
    <definedName name="_xlnm.Print_Area" localSheetId="0">表紙!$B$1:$J$26</definedName>
    <definedName name="_xlnm.Print_Area" localSheetId="10">'様式16号-1-1（別紙1）'!$B$1:$H$73</definedName>
    <definedName name="_xlnm.Print_Area" localSheetId="3">'様式第11号-2'!$B$2:$I$35</definedName>
    <definedName name="_xlnm.Print_Area" localSheetId="4">'様式第13号-1'!$B$1:$G$27</definedName>
    <definedName name="_xlnm.Print_Area" localSheetId="5">'様式第14号（別紙1）'!$A$1:$R$48</definedName>
    <definedName name="_xlnm.Print_Area" localSheetId="6">'様式第14号（別紙2）'!$A$1:$J$29</definedName>
    <definedName name="_xlnm.Print_Area" localSheetId="7">'様式第14号（別紙3）'!$B$1:$AI$28</definedName>
    <definedName name="_xlnm.Print_Area" localSheetId="8">'様式第15号-4-2（別紙1）'!$B$2:$P$89</definedName>
    <definedName name="_xlnm.Print_Area" localSheetId="9">'様式第15号-4-2（別紙2）'!$B$2:$DW$51</definedName>
    <definedName name="_xlnm.Print_Area" localSheetId="11">'様式第17号-1-1（別紙1）'!$A$1:$AF$70</definedName>
    <definedName name="_xlnm.Print_Area" localSheetId="12">'様式第17号-1-1（別紙2）'!$A$1:$G$25</definedName>
    <definedName name="_xlnm.Print_Area" localSheetId="13">'様式第17号-1-1（別紙3）'!$A$1:$G$25</definedName>
    <definedName name="_xlnm.Print_Area" localSheetId="14">'様式第17号-1-1（別紙4）'!$A$1:$AF$44</definedName>
    <definedName name="_xlnm.Print_Area" localSheetId="15">'様式第17号-1-1（別紙5）'!$A$1:$K$44</definedName>
    <definedName name="_xlnm.Print_Area" localSheetId="16">'様式第17号-1-1（別紙6）'!$A$1:$AE$31</definedName>
    <definedName name="_xlnm.Print_Area" localSheetId="17">'様式第17号-1-1（別紙7）'!$A$1:$G$26</definedName>
    <definedName name="_xlnm.Print_Area" localSheetId="19">'様式第17号-1-1（別紙9）'!$A$1:$H$23</definedName>
    <definedName name="_xlnm.Print_Area" localSheetId="20">'様式第17号-1-2（別紙1）'!$B$1:$J$41</definedName>
    <definedName name="_xlnm.Print_Area" localSheetId="21">'様式第17号-1-2（別紙2）'!$B$1:$L$34</definedName>
    <definedName name="_xlnm.Print_Area" localSheetId="2">様式第1号!$B$1:$I$71</definedName>
    <definedName name="_xlnm.Print_Titles" localSheetId="10">'様式16号-1-1（別紙1）'!$1:$4</definedName>
    <definedName name="_xlnm.Print_Titles" localSheetId="12">'様式第17号-1-1（別紙2）'!$1:$4</definedName>
    <definedName name="_xlnm.Print_Titles" localSheetId="13">'様式第17号-1-1（別紙3）'!$1:$4</definedName>
    <definedName name="_xlnm.Print_Titles" localSheetId="16">'様式第17号-1-1（別紙6）'!$1:$5</definedName>
    <definedName name="_xlnm.Print_Titles" localSheetId="17">'様式第17号-1-1（別紙7）'!$1:$4</definedName>
    <definedName name="Z_084AE120_92E3_11D5_B1AB_00A0C9E26D76_.wvu.PrintArea" localSheetId="11" hidden="1">'様式第17号-1-1（別紙1）'!$B$1:$AF$59</definedName>
    <definedName name="Z_084AE120_92E3_11D5_B1AB_00A0C9E26D76_.wvu.Rows" localSheetId="11" hidden="1">'様式第17号-1-1（別紙1）'!#REF!</definedName>
    <definedName name="Z_742D71E0_95CC_11D5_947E_004026A90764_.wvu.PrintArea" localSheetId="11" hidden="1">'様式第17号-1-1（別紙1）'!$B$1:$AF$59</definedName>
    <definedName name="Z_742D71E0_95CC_11D5_947E_004026A90764_.wvu.Rows" localSheetId="11" hidden="1">'様式第17号-1-1（別紙1）'!#REF!</definedName>
    <definedName name="Z_DB0B5780_957A_11D5_B6B0_0000F4971045_.wvu.PrintArea" localSheetId="11" hidden="1">'様式第17号-1-1（別紙1）'!$B$1:$AF$59</definedName>
    <definedName name="Z_DB0B5780_957A_11D5_B6B0_0000F4971045_.wvu.Rows" localSheetId="11" hidden="1">'様式第17号-1-1（別紙1）'!#REF!</definedName>
  </definedNames>
  <calcPr calcId="162913"/>
</workbook>
</file>

<file path=xl/calcChain.xml><?xml version="1.0" encoding="utf-8"?>
<calcChain xmlns="http://schemas.openxmlformats.org/spreadsheetml/2006/main">
  <c r="DU56" i="131" l="1"/>
  <c r="DT56" i="131"/>
  <c r="DS56" i="131"/>
  <c r="DR56" i="131"/>
  <c r="DQ56" i="131"/>
  <c r="DP56" i="131"/>
  <c r="DO56" i="131"/>
  <c r="DN56" i="131"/>
  <c r="DM56" i="131"/>
  <c r="DL56" i="131"/>
  <c r="DK56" i="131"/>
  <c r="DJ56" i="131"/>
  <c r="DI56" i="131"/>
  <c r="DH56" i="131"/>
  <c r="DG56" i="131"/>
  <c r="DF56" i="131"/>
  <c r="DE56" i="131"/>
  <c r="DD56" i="131"/>
  <c r="DC56" i="131"/>
  <c r="DB56" i="131"/>
  <c r="DA56" i="131"/>
  <c r="CZ56" i="131"/>
  <c r="CY56" i="131"/>
  <c r="CX56" i="131"/>
  <c r="CW56" i="131"/>
  <c r="CV56" i="131"/>
  <c r="CU56" i="131"/>
  <c r="CT56" i="131"/>
  <c r="CS56" i="131"/>
  <c r="CR56" i="131"/>
  <c r="CQ56" i="131"/>
  <c r="CP56" i="131"/>
  <c r="CO56" i="131"/>
  <c r="CN56" i="131"/>
  <c r="CM56" i="131"/>
  <c r="CL56" i="131"/>
  <c r="CK56" i="131"/>
  <c r="CJ56" i="131"/>
  <c r="CI56" i="131"/>
  <c r="CH56" i="131"/>
  <c r="CG56" i="131"/>
  <c r="CF56" i="131"/>
  <c r="CE56" i="131"/>
  <c r="CD56" i="131"/>
  <c r="CC56" i="131"/>
  <c r="CB56" i="131"/>
  <c r="CA56" i="131"/>
  <c r="BZ56" i="131"/>
  <c r="BY56" i="131"/>
  <c r="BX56" i="131"/>
  <c r="BW56" i="131"/>
  <c r="BV56" i="131"/>
  <c r="BU56" i="131"/>
  <c r="BT56" i="131"/>
  <c r="BS56" i="131"/>
  <c r="BR56" i="131"/>
  <c r="BQ56" i="131"/>
  <c r="BP56" i="131"/>
  <c r="BO56" i="131"/>
  <c r="BN56" i="131"/>
  <c r="BM56" i="131"/>
  <c r="BL56" i="131"/>
  <c r="BK56" i="131"/>
  <c r="BJ56" i="131"/>
  <c r="BI56" i="131"/>
  <c r="BH56" i="131"/>
  <c r="BG56" i="131"/>
  <c r="BF56" i="131"/>
  <c r="BE56" i="131"/>
  <c r="BD56" i="131"/>
  <c r="BC56" i="131"/>
  <c r="BB56" i="131"/>
  <c r="BA56" i="131"/>
  <c r="AZ56" i="131"/>
  <c r="AY56" i="131"/>
  <c r="AX56" i="131"/>
  <c r="AW56" i="131"/>
  <c r="AV56" i="131"/>
  <c r="AU56" i="131"/>
  <c r="AT56" i="131"/>
  <c r="AS56" i="131"/>
  <c r="AR56" i="131"/>
  <c r="AQ56" i="131"/>
  <c r="AP56" i="131"/>
  <c r="AO56" i="131"/>
  <c r="AN56" i="131"/>
  <c r="AM56" i="131"/>
  <c r="AL56" i="131"/>
  <c r="AK56" i="131"/>
  <c r="AJ56" i="131"/>
  <c r="AI56" i="131"/>
  <c r="AH56" i="131"/>
  <c r="AG56" i="131"/>
  <c r="AF56" i="131"/>
  <c r="AE56" i="131"/>
  <c r="AD56" i="131"/>
  <c r="AC56" i="131"/>
  <c r="AB56" i="131"/>
  <c r="AA56" i="131"/>
  <c r="Z56" i="131"/>
  <c r="Y56" i="131"/>
  <c r="X56" i="131"/>
  <c r="W56" i="131"/>
  <c r="V56" i="131"/>
  <c r="U56" i="131"/>
  <c r="T56" i="131"/>
  <c r="S56" i="131"/>
  <c r="R56" i="131"/>
  <c r="Q56" i="131"/>
  <c r="P56" i="131"/>
  <c r="O56" i="131"/>
  <c r="N56" i="131"/>
  <c r="M56" i="131"/>
  <c r="L56" i="131"/>
  <c r="K56" i="131"/>
  <c r="J56" i="131"/>
  <c r="I56" i="131"/>
  <c r="H56" i="131"/>
  <c r="G56" i="131"/>
  <c r="F56" i="131"/>
  <c r="E56" i="131"/>
  <c r="DV55" i="131"/>
  <c r="DU55" i="131"/>
  <c r="DT55" i="131"/>
  <c r="DS55" i="131"/>
  <c r="DR55" i="131"/>
  <c r="DQ55" i="131"/>
  <c r="DP55" i="131"/>
  <c r="DO55" i="131"/>
  <c r="DN55" i="131"/>
  <c r="DM55" i="131"/>
  <c r="DL55" i="131"/>
  <c r="DK55" i="131"/>
  <c r="DJ55" i="131"/>
  <c r="DI55" i="131"/>
  <c r="DH55" i="131"/>
  <c r="DG55" i="131"/>
  <c r="DF55" i="131"/>
  <c r="DE55" i="131"/>
  <c r="DD55" i="131"/>
  <c r="DC55" i="131"/>
  <c r="DB55" i="131"/>
  <c r="DA55" i="131"/>
  <c r="CZ55" i="131"/>
  <c r="CY55" i="131"/>
  <c r="CX55" i="131"/>
  <c r="CW55" i="131"/>
  <c r="CV55" i="131"/>
  <c r="CU55" i="131"/>
  <c r="CT55" i="131"/>
  <c r="CS55" i="131"/>
  <c r="CR55" i="131"/>
  <c r="CQ55" i="131"/>
  <c r="CP55" i="131"/>
  <c r="CO55" i="131"/>
  <c r="CN55" i="131"/>
  <c r="CM55" i="131"/>
  <c r="CL55" i="131"/>
  <c r="CK55" i="131"/>
  <c r="CJ55" i="131"/>
  <c r="CI55" i="131"/>
  <c r="CH55" i="131"/>
  <c r="CG55" i="131"/>
  <c r="CF55" i="131"/>
  <c r="CE55" i="131"/>
  <c r="CD55" i="131"/>
  <c r="CC55" i="131"/>
  <c r="CB55" i="131"/>
  <c r="CA55" i="131"/>
  <c r="BZ55" i="131"/>
  <c r="BY55" i="131"/>
  <c r="BX55" i="131"/>
  <c r="BW55" i="131"/>
  <c r="BV55" i="131"/>
  <c r="BU55" i="131"/>
  <c r="BT55" i="131"/>
  <c r="BS55" i="131"/>
  <c r="BR55" i="131"/>
  <c r="BQ55" i="131"/>
  <c r="BP55" i="131"/>
  <c r="BO55" i="131"/>
  <c r="BN55" i="131"/>
  <c r="BM55" i="131"/>
  <c r="BL55" i="131"/>
  <c r="BK55" i="131"/>
  <c r="BJ55" i="131"/>
  <c r="BI55" i="131"/>
  <c r="BH55" i="131"/>
  <c r="BG55" i="131"/>
  <c r="BF55" i="131"/>
  <c r="BE55" i="131"/>
  <c r="BD55" i="131"/>
  <c r="BC55" i="131"/>
  <c r="BB55" i="131"/>
  <c r="BA55" i="131"/>
  <c r="AZ55" i="131"/>
  <c r="AY55" i="131"/>
  <c r="AX55" i="131"/>
  <c r="AW55" i="131"/>
  <c r="AV55" i="131"/>
  <c r="AU55" i="131"/>
  <c r="AT55" i="131"/>
  <c r="AS55" i="131"/>
  <c r="AR55" i="131"/>
  <c r="AQ55" i="131"/>
  <c r="AP55" i="131"/>
  <c r="AO55" i="131"/>
  <c r="AN55" i="131"/>
  <c r="AM55" i="131"/>
  <c r="AL55" i="131"/>
  <c r="AK55" i="131"/>
  <c r="AJ55" i="131"/>
  <c r="AI55" i="131"/>
  <c r="AH55" i="131"/>
  <c r="AG55" i="131"/>
  <c r="AF55" i="131"/>
  <c r="AE55" i="131"/>
  <c r="AD55" i="131"/>
  <c r="AC55" i="131"/>
  <c r="AB55" i="131"/>
  <c r="AA55" i="131"/>
  <c r="Z55" i="131"/>
  <c r="Y55" i="131"/>
  <c r="X55" i="131"/>
  <c r="W55" i="131"/>
  <c r="V55" i="131"/>
  <c r="U55" i="131"/>
  <c r="T55" i="131"/>
  <c r="S55" i="131"/>
  <c r="R55" i="131"/>
  <c r="Q55" i="131"/>
  <c r="P55" i="131"/>
  <c r="O55" i="131"/>
  <c r="N55" i="131"/>
  <c r="M55" i="131"/>
  <c r="L55" i="131"/>
  <c r="K55" i="131"/>
  <c r="J55" i="131"/>
  <c r="I55" i="131"/>
  <c r="H55" i="131"/>
  <c r="G55" i="131"/>
  <c r="F55" i="131"/>
  <c r="E55" i="131"/>
  <c r="DV54" i="131"/>
  <c r="DU54" i="131"/>
  <c r="DT54" i="131"/>
  <c r="DS54" i="131"/>
  <c r="DR54" i="131"/>
  <c r="DQ54" i="131"/>
  <c r="DP54" i="131"/>
  <c r="DO54" i="131"/>
  <c r="DN54" i="131"/>
  <c r="DM54" i="131"/>
  <c r="DL54" i="131"/>
  <c r="DK54" i="131"/>
  <c r="DJ54" i="131"/>
  <c r="DI54" i="131"/>
  <c r="DH54" i="131"/>
  <c r="DG54" i="131"/>
  <c r="DF54" i="131"/>
  <c r="DE54" i="131"/>
  <c r="DD54" i="131"/>
  <c r="DC54" i="131"/>
  <c r="DB54" i="131"/>
  <c r="DA54" i="131"/>
  <c r="CZ54" i="131"/>
  <c r="CY54" i="131"/>
  <c r="CX54" i="131"/>
  <c r="CW54" i="131"/>
  <c r="CV54" i="131"/>
  <c r="CU54" i="131"/>
  <c r="CT54" i="131"/>
  <c r="CS54" i="131"/>
  <c r="CR54" i="131"/>
  <c r="CQ54" i="131"/>
  <c r="CP54" i="131"/>
  <c r="CO54" i="131"/>
  <c r="CN54" i="131"/>
  <c r="CM54" i="131"/>
  <c r="CL54" i="131"/>
  <c r="CK54" i="131"/>
  <c r="CJ54" i="131"/>
  <c r="CI54" i="131"/>
  <c r="CH54" i="131"/>
  <c r="CG54" i="131"/>
  <c r="CF54" i="131"/>
  <c r="CE54" i="131"/>
  <c r="CD54" i="131"/>
  <c r="CC54" i="131"/>
  <c r="CB54" i="131"/>
  <c r="CA54" i="131"/>
  <c r="BZ54" i="131"/>
  <c r="BY54" i="131"/>
  <c r="BX54" i="131"/>
  <c r="BW54" i="131"/>
  <c r="BV54" i="131"/>
  <c r="BU54" i="131"/>
  <c r="BT54" i="131"/>
  <c r="BS54" i="131"/>
  <c r="BR54" i="131"/>
  <c r="BQ54" i="131"/>
  <c r="BP54" i="131"/>
  <c r="BO54" i="131"/>
  <c r="BN54" i="131"/>
  <c r="BM54" i="131"/>
  <c r="BL54" i="131"/>
  <c r="BK54" i="131"/>
  <c r="BJ54" i="131"/>
  <c r="BI54" i="131"/>
  <c r="BH54" i="131"/>
  <c r="BG54" i="131"/>
  <c r="BF54" i="131"/>
  <c r="BE54" i="131"/>
  <c r="BD54" i="131"/>
  <c r="BC54" i="131"/>
  <c r="BB54" i="131"/>
  <c r="BA54" i="131"/>
  <c r="AZ54" i="131"/>
  <c r="AY54" i="131"/>
  <c r="AX54" i="131"/>
  <c r="AW54" i="131"/>
  <c r="AV54" i="131"/>
  <c r="AU54" i="131"/>
  <c r="AT54" i="131"/>
  <c r="AS54" i="131"/>
  <c r="AR54" i="131"/>
  <c r="AQ54" i="131"/>
  <c r="AP54" i="131"/>
  <c r="AO54" i="131"/>
  <c r="AN54" i="131"/>
  <c r="AM54" i="131"/>
  <c r="AL54" i="131"/>
  <c r="AK54" i="131"/>
  <c r="AJ54" i="131"/>
  <c r="AI54" i="131"/>
  <c r="AH54" i="131"/>
  <c r="AG54" i="131"/>
  <c r="AF54" i="131"/>
  <c r="AE54" i="131"/>
  <c r="AD54" i="131"/>
  <c r="AC54" i="131"/>
  <c r="AB54" i="131"/>
  <c r="AA54" i="131"/>
  <c r="Z54" i="131"/>
  <c r="Y54" i="131"/>
  <c r="X54" i="131"/>
  <c r="W54" i="131"/>
  <c r="V54" i="131"/>
  <c r="U54" i="131"/>
  <c r="T54" i="131"/>
  <c r="S54" i="131"/>
  <c r="R54" i="131"/>
  <c r="Q54" i="131"/>
  <c r="P54" i="131"/>
  <c r="O54" i="131"/>
  <c r="N54" i="131"/>
  <c r="M54" i="131"/>
  <c r="L54" i="131"/>
  <c r="K54" i="131"/>
  <c r="J54" i="131"/>
  <c r="H76" i="130" s="1"/>
  <c r="I54" i="131"/>
  <c r="H54" i="131"/>
  <c r="G54" i="131"/>
  <c r="F54" i="131"/>
  <c r="E54" i="131"/>
  <c r="DV40" i="131"/>
  <c r="DV39" i="131"/>
  <c r="DV38" i="131"/>
  <c r="DV37" i="131"/>
  <c r="DU35" i="131"/>
  <c r="DT35" i="131"/>
  <c r="DS35" i="131"/>
  <c r="DQ35" i="131"/>
  <c r="DP35" i="131"/>
  <c r="DO35" i="131"/>
  <c r="DN35" i="131"/>
  <c r="DM35" i="131"/>
  <c r="DL35" i="131"/>
  <c r="DJ35" i="131"/>
  <c r="DI35" i="131"/>
  <c r="DH35" i="131"/>
  <c r="DG35" i="131"/>
  <c r="DF35" i="131"/>
  <c r="DE35" i="131"/>
  <c r="DC35" i="131"/>
  <c r="DB35" i="131"/>
  <c r="DA35" i="131"/>
  <c r="CZ35" i="131"/>
  <c r="CY35" i="131"/>
  <c r="CX35" i="131"/>
  <c r="CV35" i="131"/>
  <c r="CU35" i="131"/>
  <c r="CT35" i="131"/>
  <c r="CS35" i="131"/>
  <c r="CR35" i="131"/>
  <c r="CQ35" i="131"/>
  <c r="CP35" i="131"/>
  <c r="CO35" i="131"/>
  <c r="CN35" i="131"/>
  <c r="CM35" i="131"/>
  <c r="CL35" i="131"/>
  <c r="CK35" i="131"/>
  <c r="CJ35" i="131"/>
  <c r="CI35" i="131"/>
  <c r="CH35" i="131"/>
  <c r="CG35" i="131"/>
  <c r="CF35" i="131"/>
  <c r="CE35" i="131"/>
  <c r="CD35" i="131"/>
  <c r="CC35" i="131"/>
  <c r="CA35" i="131"/>
  <c r="BZ35" i="131"/>
  <c r="BY35" i="131"/>
  <c r="BX35" i="131"/>
  <c r="BW35" i="131"/>
  <c r="BV35" i="131"/>
  <c r="BT35" i="131"/>
  <c r="BS35" i="131"/>
  <c r="BR35" i="131"/>
  <c r="BQ35" i="131"/>
  <c r="BP35" i="131"/>
  <c r="BO35" i="131"/>
  <c r="BM35" i="131"/>
  <c r="BL35" i="131"/>
  <c r="BK35" i="131"/>
  <c r="BJ35" i="131"/>
  <c r="BI35" i="131"/>
  <c r="BH35" i="131"/>
  <c r="BF35" i="131"/>
  <c r="BE35" i="131"/>
  <c r="BD35" i="131"/>
  <c r="BC35" i="131"/>
  <c r="BB35" i="131"/>
  <c r="BA35" i="131"/>
  <c r="AZ35" i="131"/>
  <c r="AY35" i="131"/>
  <c r="AX35" i="131"/>
  <c r="AW35" i="131"/>
  <c r="AV35" i="131"/>
  <c r="AU35" i="131"/>
  <c r="AT35" i="131"/>
  <c r="AS35" i="131"/>
  <c r="AR35" i="131"/>
  <c r="AQ35" i="131"/>
  <c r="AP35" i="131"/>
  <c r="AO35" i="131"/>
  <c r="AN35" i="131"/>
  <c r="AM35" i="131"/>
  <c r="AK35" i="131"/>
  <c r="AJ35" i="131"/>
  <c r="AI35" i="131"/>
  <c r="AH35" i="131"/>
  <c r="AG35" i="131"/>
  <c r="AF35" i="131"/>
  <c r="AD35" i="131"/>
  <c r="AC35" i="131"/>
  <c r="AB35" i="131"/>
  <c r="AA35" i="131"/>
  <c r="Z35" i="131"/>
  <c r="Y35" i="131"/>
  <c r="W35" i="131"/>
  <c r="V35" i="131"/>
  <c r="U35" i="131"/>
  <c r="T35" i="131"/>
  <c r="S35" i="131"/>
  <c r="R35" i="131"/>
  <c r="P35" i="131"/>
  <c r="O35" i="131"/>
  <c r="N35" i="131"/>
  <c r="M35" i="131"/>
  <c r="L35" i="131"/>
  <c r="K35" i="131"/>
  <c r="J35" i="131"/>
  <c r="I35" i="131"/>
  <c r="H35" i="131"/>
  <c r="G35" i="131"/>
  <c r="F35" i="131"/>
  <c r="E35" i="131"/>
  <c r="DV34" i="131"/>
  <c r="DR33" i="131"/>
  <c r="DR35" i="131" s="1"/>
  <c r="DK33" i="131"/>
  <c r="DK35" i="131" s="1"/>
  <c r="DD33" i="131"/>
  <c r="DD35" i="131" s="1"/>
  <c r="CW33" i="131"/>
  <c r="CW35" i="131" s="1"/>
  <c r="CP33" i="131"/>
  <c r="CI33" i="131"/>
  <c r="CB33" i="131"/>
  <c r="CB35" i="131" s="1"/>
  <c r="BU33" i="131"/>
  <c r="BU35" i="131" s="1"/>
  <c r="BN33" i="131"/>
  <c r="BN35" i="131" s="1"/>
  <c r="BG33" i="131"/>
  <c r="BG35" i="131" s="1"/>
  <c r="AZ33" i="131"/>
  <c r="AS33" i="131"/>
  <c r="AL33" i="131"/>
  <c r="AL35" i="131" s="1"/>
  <c r="AE33" i="131"/>
  <c r="AE35" i="131" s="1"/>
  <c r="X33" i="131"/>
  <c r="X35" i="131" s="1"/>
  <c r="Q33" i="131"/>
  <c r="Q35" i="131" s="1"/>
  <c r="J33" i="131"/>
  <c r="EA32" i="131"/>
  <c r="DZ32" i="131"/>
  <c r="EB32" i="131" s="1"/>
  <c r="DV22" i="131"/>
  <c r="DT22" i="131"/>
  <c r="DS22" i="131"/>
  <c r="DR22" i="131"/>
  <c r="DQ22" i="131"/>
  <c r="DP22" i="131"/>
  <c r="DO22" i="131"/>
  <c r="DM22" i="131"/>
  <c r="DL22" i="131"/>
  <c r="DK22" i="131"/>
  <c r="DJ22" i="131"/>
  <c r="DI22" i="131"/>
  <c r="DH22" i="131"/>
  <c r="DF22" i="131"/>
  <c r="DE22" i="131"/>
  <c r="DD22" i="131"/>
  <c r="DC22" i="131"/>
  <c r="DB22" i="131"/>
  <c r="DA22" i="131"/>
  <c r="CZ22" i="131"/>
  <c r="CY22" i="131"/>
  <c r="CX22" i="131"/>
  <c r="CW22" i="131"/>
  <c r="CV22" i="131"/>
  <c r="CU22" i="131"/>
  <c r="CT22" i="131"/>
  <c r="CS22" i="131"/>
  <c r="CR22" i="131"/>
  <c r="CQ22" i="131"/>
  <c r="CP22" i="131"/>
  <c r="CO22" i="131"/>
  <c r="CN22" i="131"/>
  <c r="CM22" i="131"/>
  <c r="CL22" i="131"/>
  <c r="CK22" i="131"/>
  <c r="CJ22" i="131"/>
  <c r="CI22" i="131"/>
  <c r="CH22" i="131"/>
  <c r="CG22" i="131"/>
  <c r="CF22" i="131"/>
  <c r="CD22" i="131"/>
  <c r="CC22" i="131"/>
  <c r="CB22" i="131"/>
  <c r="CA22" i="131"/>
  <c r="BZ22" i="131"/>
  <c r="BY22" i="131"/>
  <c r="BW22" i="131"/>
  <c r="BV22" i="131"/>
  <c r="BU22" i="131"/>
  <c r="BT22" i="131"/>
  <c r="BS22" i="131"/>
  <c r="BR22" i="131"/>
  <c r="BP22" i="131"/>
  <c r="BO22" i="131"/>
  <c r="BN22" i="131"/>
  <c r="BM22" i="131"/>
  <c r="BL22" i="131"/>
  <c r="BK22" i="131"/>
  <c r="BJ22" i="131"/>
  <c r="BI22" i="131"/>
  <c r="BH22" i="131"/>
  <c r="BG22" i="131"/>
  <c r="BF22" i="131"/>
  <c r="BE22" i="131"/>
  <c r="BD22" i="131"/>
  <c r="BC22" i="131"/>
  <c r="BB22" i="131"/>
  <c r="BA22" i="131"/>
  <c r="AZ22" i="131"/>
  <c r="AY22" i="131"/>
  <c r="AX22" i="131"/>
  <c r="AW22" i="131"/>
  <c r="AV22" i="131"/>
  <c r="AU22" i="131"/>
  <c r="AT22" i="131"/>
  <c r="AS22" i="131"/>
  <c r="AR22" i="131"/>
  <c r="AQ22" i="131"/>
  <c r="AP22" i="131"/>
  <c r="AN22" i="131"/>
  <c r="AM22" i="131"/>
  <c r="AL22" i="131"/>
  <c r="AK22" i="131"/>
  <c r="AJ22" i="131"/>
  <c r="AI22" i="131"/>
  <c r="AG22" i="131"/>
  <c r="AF22" i="131"/>
  <c r="AE22" i="131"/>
  <c r="AD22" i="131"/>
  <c r="AC22" i="131"/>
  <c r="AB22" i="131"/>
  <c r="Z22" i="131"/>
  <c r="Y22" i="131"/>
  <c r="X22" i="131"/>
  <c r="W22" i="131"/>
  <c r="V22" i="131"/>
  <c r="U22" i="131"/>
  <c r="T22" i="131"/>
  <c r="S22" i="131"/>
  <c r="R22" i="131"/>
  <c r="Q22" i="131"/>
  <c r="P22" i="131"/>
  <c r="O22" i="131"/>
  <c r="N22" i="131"/>
  <c r="M22" i="131"/>
  <c r="L22" i="131"/>
  <c r="K22" i="131"/>
  <c r="J22" i="131"/>
  <c r="I22" i="131"/>
  <c r="H22" i="131"/>
  <c r="G22" i="131"/>
  <c r="F22" i="131"/>
  <c r="E22" i="131"/>
  <c r="DU20" i="131"/>
  <c r="DU22" i="131" s="1"/>
  <c r="DN20" i="131"/>
  <c r="DN22" i="131" s="1"/>
  <c r="DG20" i="131"/>
  <c r="DG22" i="131" s="1"/>
  <c r="CZ20" i="131"/>
  <c r="CS20" i="131"/>
  <c r="CL20" i="131"/>
  <c r="CE20" i="131"/>
  <c r="CE22" i="131" s="1"/>
  <c r="BX20" i="131"/>
  <c r="BX22" i="131" s="1"/>
  <c r="BQ20" i="131"/>
  <c r="BQ22" i="131" s="1"/>
  <c r="BJ20" i="131"/>
  <c r="BC20" i="131"/>
  <c r="AV20" i="131"/>
  <c r="AO20" i="131"/>
  <c r="AO22" i="131" s="1"/>
  <c r="AH20" i="131"/>
  <c r="AH22" i="131" s="1"/>
  <c r="AA20" i="131"/>
  <c r="AA22" i="131" s="1"/>
  <c r="T20" i="131"/>
  <c r="M20" i="131"/>
  <c r="F20" i="131"/>
  <c r="EA19" i="131"/>
  <c r="DZ19" i="131"/>
  <c r="EB19" i="131" s="1"/>
  <c r="DV9" i="131"/>
  <c r="DU9" i="131"/>
  <c r="DT9" i="131"/>
  <c r="DS9" i="131"/>
  <c r="DR9" i="131"/>
  <c r="DQ9" i="131"/>
  <c r="DP9" i="131"/>
  <c r="DO9" i="131"/>
  <c r="DN9" i="131"/>
  <c r="DM9" i="131"/>
  <c r="DL9" i="131"/>
  <c r="DK9" i="131"/>
  <c r="DJ9" i="131"/>
  <c r="DI9" i="131"/>
  <c r="DH9" i="131"/>
  <c r="DG9" i="131"/>
  <c r="DF9" i="131"/>
  <c r="DE9" i="131"/>
  <c r="DD9" i="131"/>
  <c r="DB9" i="131"/>
  <c r="DA9" i="131"/>
  <c r="CZ9" i="131"/>
  <c r="CY9" i="131"/>
  <c r="CX9" i="131"/>
  <c r="CW9" i="131"/>
  <c r="CU9" i="131"/>
  <c r="CT9" i="131"/>
  <c r="CS9" i="131"/>
  <c r="CR9" i="131"/>
  <c r="CQ9" i="131"/>
  <c r="CP9" i="131"/>
  <c r="CN9" i="131"/>
  <c r="CM9" i="131"/>
  <c r="CL9" i="131"/>
  <c r="CK9" i="131"/>
  <c r="CJ9" i="131"/>
  <c r="CI9" i="131"/>
  <c r="CH9" i="131"/>
  <c r="CG9" i="131"/>
  <c r="CF9" i="131"/>
  <c r="CE9" i="131"/>
  <c r="CD9" i="131"/>
  <c r="CC9" i="131"/>
  <c r="CB9" i="131"/>
  <c r="CA9" i="131"/>
  <c r="BZ9" i="131"/>
  <c r="BY9" i="131"/>
  <c r="BX9" i="131"/>
  <c r="BW9" i="131"/>
  <c r="BV9" i="131"/>
  <c r="BU9" i="131"/>
  <c r="BT9" i="131"/>
  <c r="BS9" i="131"/>
  <c r="BR9" i="131"/>
  <c r="BQ9" i="131"/>
  <c r="BP9" i="131"/>
  <c r="BO9" i="131"/>
  <c r="BN9" i="131"/>
  <c r="BL9" i="131"/>
  <c r="BK9" i="131"/>
  <c r="BJ9" i="131"/>
  <c r="BI9" i="131"/>
  <c r="BH9" i="131"/>
  <c r="BG9" i="131"/>
  <c r="BE9" i="131"/>
  <c r="BD9" i="131"/>
  <c r="BC9" i="131"/>
  <c r="BB9" i="131"/>
  <c r="BA9" i="131"/>
  <c r="AZ9" i="131"/>
  <c r="AX9" i="131"/>
  <c r="AW9" i="131"/>
  <c r="AV9" i="131"/>
  <c r="AU9" i="131"/>
  <c r="AT9" i="131"/>
  <c r="AS9" i="131"/>
  <c r="AR9" i="131"/>
  <c r="AQ9" i="131"/>
  <c r="AP9" i="131"/>
  <c r="AO9" i="131"/>
  <c r="AN9" i="131"/>
  <c r="AM9" i="131"/>
  <c r="AL9" i="131"/>
  <c r="AK9" i="131"/>
  <c r="AJ9" i="131"/>
  <c r="AI9" i="131"/>
  <c r="AH9" i="131"/>
  <c r="AG9" i="131"/>
  <c r="AF9" i="131"/>
  <c r="AE9" i="131"/>
  <c r="AD9" i="131"/>
  <c r="AC9" i="131"/>
  <c r="AB9" i="131"/>
  <c r="AA9" i="131"/>
  <c r="Z9" i="131"/>
  <c r="Y9" i="131"/>
  <c r="X9" i="131"/>
  <c r="V9" i="131"/>
  <c r="U9" i="131"/>
  <c r="T9" i="131"/>
  <c r="S9" i="131"/>
  <c r="R9" i="131"/>
  <c r="Q9" i="131"/>
  <c r="O9" i="131"/>
  <c r="N9" i="131"/>
  <c r="M9" i="131"/>
  <c r="L9" i="131"/>
  <c r="K9" i="131"/>
  <c r="J9" i="131"/>
  <c r="H9" i="131"/>
  <c r="G9" i="131"/>
  <c r="F9" i="131"/>
  <c r="E9" i="131"/>
  <c r="DV35" i="131" s="1"/>
  <c r="DQ7" i="131"/>
  <c r="DJ7" i="131"/>
  <c r="DC7" i="131"/>
  <c r="DC9" i="131" s="1"/>
  <c r="CV7" i="131"/>
  <c r="CV9" i="131" s="1"/>
  <c r="CO7" i="131"/>
  <c r="CO9" i="131" s="1"/>
  <c r="CH7" i="131"/>
  <c r="CA7" i="131"/>
  <c r="BT7" i="131"/>
  <c r="BM7" i="131"/>
  <c r="BM9" i="131" s="1"/>
  <c r="BF7" i="131"/>
  <c r="BF9" i="131" s="1"/>
  <c r="AY7" i="131"/>
  <c r="AY9" i="131" s="1"/>
  <c r="AR7" i="131"/>
  <c r="AK7" i="131"/>
  <c r="AD7" i="131"/>
  <c r="W7" i="131"/>
  <c r="W9" i="131" s="1"/>
  <c r="P7" i="131"/>
  <c r="P9" i="131" s="1"/>
  <c r="I7" i="131"/>
  <c r="I9" i="131" s="1"/>
  <c r="EA6" i="131"/>
  <c r="EA33" i="131" s="1"/>
  <c r="DZ6" i="131"/>
  <c r="EB6" i="131" s="1"/>
  <c r="I80" i="130"/>
  <c r="I79" i="130"/>
  <c r="I78" i="130"/>
  <c r="I77" i="130"/>
  <c r="H77" i="130"/>
  <c r="I76" i="130"/>
  <c r="I75" i="130"/>
  <c r="I74" i="130"/>
  <c r="I73" i="130"/>
  <c r="I68" i="130"/>
  <c r="I67" i="130"/>
  <c r="H67" i="130"/>
  <c r="I66" i="130"/>
  <c r="I65" i="130"/>
  <c r="I64" i="130"/>
  <c r="I63" i="130"/>
  <c r="I62" i="130"/>
  <c r="I61" i="130"/>
  <c r="H61" i="130"/>
  <c r="H60" i="130"/>
  <c r="H59" i="130"/>
  <c r="H58" i="130"/>
  <c r="H57" i="130"/>
  <c r="I56" i="130"/>
  <c r="I55" i="130"/>
  <c r="I54" i="130"/>
  <c r="I53" i="130"/>
  <c r="I52" i="130"/>
  <c r="I51" i="130"/>
  <c r="H51" i="130"/>
  <c r="I50" i="130"/>
  <c r="I49" i="130"/>
  <c r="K48" i="130"/>
  <c r="I44" i="130"/>
  <c r="I43" i="130"/>
  <c r="I42" i="130"/>
  <c r="I41" i="130"/>
  <c r="H41" i="130"/>
  <c r="I40" i="130"/>
  <c r="J39" i="130"/>
  <c r="I39" i="130"/>
  <c r="I38" i="130"/>
  <c r="I37" i="130"/>
  <c r="M14" i="130"/>
  <c r="M13" i="130"/>
  <c r="M12" i="130"/>
  <c r="J48" i="130" s="1"/>
  <c r="M11" i="130"/>
  <c r="J43" i="130" s="1"/>
  <c r="M10" i="130"/>
  <c r="J37" i="130" s="1"/>
  <c r="J49" i="130" s="1"/>
  <c r="N60" i="130" l="1"/>
  <c r="L60" i="130"/>
  <c r="L76" i="130"/>
  <c r="K43" i="130"/>
  <c r="J79" i="130"/>
  <c r="K79" i="130" s="1"/>
  <c r="J67" i="130"/>
  <c r="M67" i="130" s="1"/>
  <c r="K49" i="130"/>
  <c r="K55" i="130"/>
  <c r="J84" i="130"/>
  <c r="K84" i="130" s="1"/>
  <c r="J72" i="130"/>
  <c r="K72" i="130" s="1"/>
  <c r="J60" i="130"/>
  <c r="K60" i="130" s="1"/>
  <c r="J55" i="130"/>
  <c r="L67" i="130"/>
  <c r="L41" i="130"/>
  <c r="M61" i="130"/>
  <c r="L61" i="130"/>
  <c r="K39" i="130"/>
  <c r="K42" i="130"/>
  <c r="K61" i="130"/>
  <c r="N61" i="130" s="1"/>
  <c r="K37" i="130"/>
  <c r="J73" i="130"/>
  <c r="K73" i="130" s="1"/>
  <c r="J61" i="130"/>
  <c r="L51" i="130"/>
  <c r="L57" i="130"/>
  <c r="K75" i="130"/>
  <c r="L59" i="130"/>
  <c r="J63" i="130"/>
  <c r="K63" i="130" s="1"/>
  <c r="J51" i="130"/>
  <c r="M51" i="130" s="1"/>
  <c r="J75" i="130"/>
  <c r="K40" i="130"/>
  <c r="K51" i="130"/>
  <c r="N51" i="130" s="1"/>
  <c r="L58" i="130"/>
  <c r="EB33" i="131"/>
  <c r="EC33" i="131" s="1"/>
  <c r="H42" i="130"/>
  <c r="H52" i="130"/>
  <c r="H62" i="130"/>
  <c r="H68" i="130"/>
  <c r="H78" i="130"/>
  <c r="DV33" i="131"/>
  <c r="H53" i="130"/>
  <c r="H63" i="130"/>
  <c r="H69" i="130"/>
  <c r="H70" i="130"/>
  <c r="H71" i="130"/>
  <c r="H72" i="130"/>
  <c r="H73" i="130"/>
  <c r="H79" i="130"/>
  <c r="DZ33" i="131"/>
  <c r="J40" i="130"/>
  <c r="H43" i="130"/>
  <c r="H44" i="130"/>
  <c r="H74" i="130"/>
  <c r="H80" i="130"/>
  <c r="H37" i="130"/>
  <c r="J41" i="130"/>
  <c r="K41" i="130" s="1"/>
  <c r="N41" i="130" s="1"/>
  <c r="H38" i="130"/>
  <c r="J42" i="130"/>
  <c r="H54" i="130"/>
  <c r="H64" i="130"/>
  <c r="H39" i="130"/>
  <c r="H45" i="130"/>
  <c r="H46" i="130"/>
  <c r="H47" i="130"/>
  <c r="H48" i="130"/>
  <c r="H49" i="130"/>
  <c r="H55" i="130"/>
  <c r="H65" i="130"/>
  <c r="H75" i="130"/>
  <c r="L77" i="130"/>
  <c r="H81" i="130"/>
  <c r="H82" i="130"/>
  <c r="H83" i="130"/>
  <c r="H84" i="130"/>
  <c r="J38" i="130"/>
  <c r="H40" i="130"/>
  <c r="J44" i="130"/>
  <c r="J45" i="130"/>
  <c r="J46" i="130"/>
  <c r="J47" i="130"/>
  <c r="H50" i="130"/>
  <c r="H56" i="130"/>
  <c r="H66" i="130"/>
  <c r="N55" i="130" l="1"/>
  <c r="M55" i="130"/>
  <c r="L55" i="130"/>
  <c r="L68" i="130"/>
  <c r="M68" i="130"/>
  <c r="J81" i="130"/>
  <c r="K81" i="130" s="1"/>
  <c r="J69" i="130"/>
  <c r="K69" i="130" s="1"/>
  <c r="J57" i="130"/>
  <c r="K45" i="130"/>
  <c r="M80" i="130"/>
  <c r="L80" i="130"/>
  <c r="L66" i="130"/>
  <c r="J80" i="130"/>
  <c r="K80" i="130" s="1"/>
  <c r="N80" i="130" s="1"/>
  <c r="J68" i="130"/>
  <c r="K68" i="130" s="1"/>
  <c r="N68" i="130" s="1"/>
  <c r="J56" i="130"/>
  <c r="K56" i="130" s="1"/>
  <c r="K44" i="130"/>
  <c r="M48" i="130"/>
  <c r="N48" i="130"/>
  <c r="L48" i="130"/>
  <c r="N54" i="130"/>
  <c r="L54" i="130"/>
  <c r="L74" i="130"/>
  <c r="N73" i="130"/>
  <c r="L73" i="130"/>
  <c r="M73" i="130"/>
  <c r="L53" i="130"/>
  <c r="L52" i="130"/>
  <c r="K67" i="130"/>
  <c r="N67" i="130" s="1"/>
  <c r="M60" i="130"/>
  <c r="J82" i="130"/>
  <c r="K82" i="130" s="1"/>
  <c r="J70" i="130"/>
  <c r="K70" i="130" s="1"/>
  <c r="N70" i="130" s="1"/>
  <c r="J58" i="130"/>
  <c r="K46" i="130"/>
  <c r="N39" i="130"/>
  <c r="M39" i="130"/>
  <c r="L39" i="130"/>
  <c r="N49" i="130"/>
  <c r="L49" i="130"/>
  <c r="M49" i="130"/>
  <c r="N63" i="130"/>
  <c r="M63" i="130"/>
  <c r="L63" i="130"/>
  <c r="N56" i="130"/>
  <c r="M56" i="130"/>
  <c r="L56" i="130"/>
  <c r="N40" i="130"/>
  <c r="M40" i="130"/>
  <c r="L40" i="130"/>
  <c r="N47" i="130"/>
  <c r="M47" i="130"/>
  <c r="L47" i="130"/>
  <c r="J54" i="130"/>
  <c r="K54" i="130" s="1"/>
  <c r="J78" i="130"/>
  <c r="K78" i="130" s="1"/>
  <c r="J66" i="130"/>
  <c r="K66" i="130" s="1"/>
  <c r="N66" i="130" s="1"/>
  <c r="N44" i="130"/>
  <c r="M44" i="130"/>
  <c r="L44" i="130"/>
  <c r="L72" i="130"/>
  <c r="M72" i="130"/>
  <c r="N72" i="130"/>
  <c r="L42" i="130"/>
  <c r="N42" i="130"/>
  <c r="M42" i="130"/>
  <c r="L69" i="130"/>
  <c r="N69" i="130"/>
  <c r="M69" i="130"/>
  <c r="N82" i="130"/>
  <c r="L82" i="130"/>
  <c r="L62" i="130"/>
  <c r="M62" i="130"/>
  <c r="N50" i="130"/>
  <c r="L50" i="130"/>
  <c r="J74" i="130"/>
  <c r="K74" i="130" s="1"/>
  <c r="N74" i="130" s="1"/>
  <c r="J62" i="130"/>
  <c r="K62" i="130" s="1"/>
  <c r="N62" i="130" s="1"/>
  <c r="J50" i="130"/>
  <c r="K50" i="130" s="1"/>
  <c r="K38" i="130"/>
  <c r="N38" i="130" s="1"/>
  <c r="N75" i="130"/>
  <c r="M75" i="130"/>
  <c r="L75" i="130"/>
  <c r="M46" i="130"/>
  <c r="N46" i="130"/>
  <c r="L46" i="130"/>
  <c r="M38" i="130"/>
  <c r="L38" i="130"/>
  <c r="N43" i="130"/>
  <c r="M43" i="130"/>
  <c r="L43" i="130"/>
  <c r="L71" i="130"/>
  <c r="M83" i="130"/>
  <c r="L83" i="130"/>
  <c r="H85" i="130"/>
  <c r="N37" i="130"/>
  <c r="M37" i="130"/>
  <c r="L37" i="130"/>
  <c r="L64" i="130"/>
  <c r="L79" i="130"/>
  <c r="N79" i="130"/>
  <c r="M79" i="130"/>
  <c r="N81" i="130"/>
  <c r="M81" i="130"/>
  <c r="L81" i="130"/>
  <c r="J83" i="130"/>
  <c r="K83" i="130" s="1"/>
  <c r="N83" i="130" s="1"/>
  <c r="J71" i="130"/>
  <c r="K71" i="130" s="1"/>
  <c r="N71" i="130" s="1"/>
  <c r="J59" i="130"/>
  <c r="K47" i="130"/>
  <c r="N84" i="130"/>
  <c r="M84" i="130"/>
  <c r="L84" i="130"/>
  <c r="L65" i="130"/>
  <c r="M45" i="130"/>
  <c r="N45" i="130"/>
  <c r="L45" i="130"/>
  <c r="J53" i="130"/>
  <c r="K53" i="130" s="1"/>
  <c r="N53" i="130" s="1"/>
  <c r="J77" i="130"/>
  <c r="J65" i="130"/>
  <c r="K65" i="130" s="1"/>
  <c r="N65" i="130" s="1"/>
  <c r="J64" i="130"/>
  <c r="K64" i="130" s="1"/>
  <c r="N64" i="130" s="1"/>
  <c r="J52" i="130"/>
  <c r="K52" i="130" s="1"/>
  <c r="N52" i="130" s="1"/>
  <c r="J76" i="130"/>
  <c r="L70" i="130"/>
  <c r="L78" i="130"/>
  <c r="M78" i="130"/>
  <c r="N78" i="130"/>
  <c r="M41" i="130"/>
  <c r="M70" i="130" l="1"/>
  <c r="K77" i="130"/>
  <c r="N77" i="130" s="1"/>
  <c r="M77" i="130"/>
  <c r="M65" i="130"/>
  <c r="K59" i="130"/>
  <c r="N59" i="130" s="1"/>
  <c r="M59" i="130"/>
  <c r="L85" i="130"/>
  <c r="M53" i="130"/>
  <c r="M74" i="130"/>
  <c r="M66" i="130"/>
  <c r="K57" i="130"/>
  <c r="N57" i="130" s="1"/>
  <c r="N85" i="130" s="1"/>
  <c r="M57" i="130"/>
  <c r="K76" i="130"/>
  <c r="N76" i="130" s="1"/>
  <c r="M76" i="130"/>
  <c r="M71" i="130"/>
  <c r="M52" i="130"/>
  <c r="M64" i="130"/>
  <c r="M50" i="130"/>
  <c r="M85" i="130" s="1"/>
  <c r="M82" i="130"/>
  <c r="K58" i="130"/>
  <c r="N58" i="130" s="1"/>
  <c r="M58" i="130"/>
  <c r="M54" i="130"/>
  <c r="R21" i="122" l="1"/>
  <c r="R7" i="122" s="1"/>
  <c r="R8" i="122" s="1"/>
  <c r="R9" i="122" s="1"/>
  <c r="F12" i="120"/>
  <c r="S12" i="120"/>
  <c r="T12" i="120"/>
  <c r="U12" i="120"/>
  <c r="V12" i="120"/>
  <c r="W12" i="120"/>
  <c r="W19" i="120" s="1"/>
  <c r="X12" i="120"/>
  <c r="S18" i="120"/>
  <c r="T18" i="120"/>
  <c r="U18" i="120"/>
  <c r="U19" i="120" s="1"/>
  <c r="V18" i="120"/>
  <c r="V19" i="120" s="1"/>
  <c r="W18" i="120"/>
  <c r="X18" i="120"/>
  <c r="S19" i="120"/>
  <c r="T19" i="120"/>
  <c r="X19" i="120"/>
  <c r="AC10" i="118"/>
  <c r="P10" i="118"/>
  <c r="K10" i="118"/>
  <c r="AE40" i="118"/>
  <c r="AE39" i="118"/>
  <c r="AE38" i="118"/>
  <c r="AE37" i="118"/>
  <c r="AE36" i="118"/>
  <c r="AD35" i="118"/>
  <c r="AD10" i="118" s="1"/>
  <c r="AC35" i="118"/>
  <c r="AB35" i="118"/>
  <c r="AB10" i="118" s="1"/>
  <c r="AB11" i="118" s="1"/>
  <c r="AB12" i="118" s="1"/>
  <c r="AA35" i="118"/>
  <c r="AA10" i="118" s="1"/>
  <c r="AA11" i="118" s="1"/>
  <c r="AA12" i="118" s="1"/>
  <c r="Z35" i="118"/>
  <c r="Z10" i="118" s="1"/>
  <c r="Y35" i="118"/>
  <c r="Y10" i="118" s="1"/>
  <c r="X35" i="118"/>
  <c r="X10" i="118" s="1"/>
  <c r="X11" i="118" s="1"/>
  <c r="X12" i="118" s="1"/>
  <c r="W35" i="118"/>
  <c r="W10" i="118" s="1"/>
  <c r="W11" i="118" s="1"/>
  <c r="W12" i="118" s="1"/>
  <c r="V35" i="118"/>
  <c r="V10" i="118" s="1"/>
  <c r="U35" i="118"/>
  <c r="U10" i="118" s="1"/>
  <c r="T35" i="118"/>
  <c r="T10" i="118" s="1"/>
  <c r="S35" i="118"/>
  <c r="S10" i="118" s="1"/>
  <c r="R35" i="118"/>
  <c r="R10" i="118" s="1"/>
  <c r="Q35" i="118"/>
  <c r="Q10" i="118" s="1"/>
  <c r="P35" i="118"/>
  <c r="O35" i="118"/>
  <c r="O10" i="118" s="1"/>
  <c r="N35" i="118"/>
  <c r="N10" i="118" s="1"/>
  <c r="M35" i="118"/>
  <c r="M10" i="118" s="1"/>
  <c r="L35" i="118"/>
  <c r="L10" i="118" s="1"/>
  <c r="K35" i="118"/>
  <c r="J35" i="118"/>
  <c r="J10" i="118" s="1"/>
  <c r="I35" i="118"/>
  <c r="I10" i="118" s="1"/>
  <c r="H35" i="118"/>
  <c r="H10" i="118" s="1"/>
  <c r="G35" i="118"/>
  <c r="G10" i="118" s="1"/>
  <c r="W24" i="118"/>
  <c r="W7" i="118" s="1"/>
  <c r="W8" i="118" s="1"/>
  <c r="W9" i="118" s="1"/>
  <c r="X24" i="118"/>
  <c r="Y24" i="118"/>
  <c r="Z24" i="118"/>
  <c r="AA24" i="118"/>
  <c r="AA7" i="118" s="1"/>
  <c r="AA8" i="118" s="1"/>
  <c r="AA9" i="118" s="1"/>
  <c r="AB24" i="118"/>
  <c r="AB7" i="118" s="1"/>
  <c r="AB8" i="118" s="1"/>
  <c r="AB9" i="118" s="1"/>
  <c r="AC24" i="118"/>
  <c r="X7" i="118"/>
  <c r="X8" i="118" s="1"/>
  <c r="X9" i="118" s="1"/>
  <c r="G26" i="10"/>
  <c r="G29" i="10" s="1"/>
  <c r="H31" i="10"/>
  <c r="G22" i="10"/>
  <c r="F22" i="10"/>
  <c r="AF32" i="10"/>
  <c r="AB31" i="10"/>
  <c r="AC31" i="10"/>
  <c r="O31" i="10"/>
  <c r="P31" i="10"/>
  <c r="Q31" i="10"/>
  <c r="R31" i="10"/>
  <c r="S31" i="10"/>
  <c r="T31" i="10"/>
  <c r="U31" i="10"/>
  <c r="V31" i="10"/>
  <c r="W31" i="10"/>
  <c r="AB12" i="10"/>
  <c r="AB10" i="10" s="1"/>
  <c r="AC12" i="10"/>
  <c r="AC10" i="10" s="1"/>
  <c r="AB18" i="10"/>
  <c r="AB16" i="10" s="1"/>
  <c r="AC18" i="10"/>
  <c r="AC16" i="10" s="1"/>
  <c r="AC21" i="10"/>
  <c r="AB22" i="10"/>
  <c r="AB21" i="10" s="1"/>
  <c r="AC22" i="10"/>
  <c r="F10" i="10"/>
  <c r="F12" i="10"/>
  <c r="AF15" i="10"/>
  <c r="H18" i="10"/>
  <c r="AI14" i="38"/>
  <c r="AI15" i="38"/>
  <c r="AI11" i="38"/>
  <c r="AI10" i="38"/>
  <c r="AE16" i="38"/>
  <c r="AF16" i="38"/>
  <c r="I16" i="38"/>
  <c r="AH13" i="38"/>
  <c r="AG13" i="38"/>
  <c r="AF13" i="38"/>
  <c r="AE13" i="38"/>
  <c r="AE17" i="38" s="1"/>
  <c r="AE18" i="38" s="1"/>
  <c r="AD13" i="38"/>
  <c r="AC13" i="38"/>
  <c r="AB13" i="38"/>
  <c r="AA13" i="38"/>
  <c r="Z13" i="38"/>
  <c r="Y13" i="38"/>
  <c r="X13" i="38"/>
  <c r="W13" i="38"/>
  <c r="V13" i="38"/>
  <c r="U13" i="38"/>
  <c r="T13" i="38"/>
  <c r="S13" i="38"/>
  <c r="R13" i="38"/>
  <c r="Q13" i="38"/>
  <c r="P13" i="38"/>
  <c r="O13" i="38"/>
  <c r="N13" i="38"/>
  <c r="M13" i="38"/>
  <c r="L13" i="38"/>
  <c r="K13" i="38"/>
  <c r="J13" i="38"/>
  <c r="I13" i="38"/>
  <c r="I17" i="38" s="1"/>
  <c r="I18" i="38" s="1"/>
  <c r="I18" i="37"/>
  <c r="I19" i="37" s="1"/>
  <c r="I12" i="37"/>
  <c r="I14" i="37" s="1"/>
  <c r="I20" i="37" s="1"/>
  <c r="AI12" i="38"/>
  <c r="Q12" i="36"/>
  <c r="AF17" i="38" l="1"/>
  <c r="AF18" i="38" s="1"/>
  <c r="AC9" i="10"/>
  <c r="AC25" i="10" s="1"/>
  <c r="AC30" i="10" s="1"/>
  <c r="AC34" i="10" s="1"/>
  <c r="AE35" i="118"/>
  <c r="AE10" i="118" s="1"/>
  <c r="AB9" i="10"/>
  <c r="AB25" i="10" s="1"/>
  <c r="AB30" i="10" s="1"/>
  <c r="AB34" i="10" s="1"/>
  <c r="N37" i="36"/>
  <c r="O36" i="36"/>
  <c r="O37" i="36" s="1"/>
  <c r="N36" i="36"/>
  <c r="M36" i="36"/>
  <c r="M37" i="36" s="1"/>
  <c r="L36" i="36"/>
  <c r="L37" i="36" s="1"/>
  <c r="K36" i="36"/>
  <c r="K37" i="36" s="1"/>
  <c r="O29" i="36"/>
  <c r="O30" i="36" s="1"/>
  <c r="N29" i="36"/>
  <c r="N30" i="36" s="1"/>
  <c r="M29" i="36"/>
  <c r="M30" i="36" s="1"/>
  <c r="L29" i="36"/>
  <c r="L30" i="36" s="1"/>
  <c r="K29" i="36"/>
  <c r="K30" i="36" s="1"/>
  <c r="O22" i="36"/>
  <c r="O23" i="36" s="1"/>
  <c r="N22" i="36"/>
  <c r="N23" i="36" s="1"/>
  <c r="M22" i="36"/>
  <c r="M23" i="36" s="1"/>
  <c r="L22" i="36"/>
  <c r="L23" i="36" s="1"/>
  <c r="K22" i="36"/>
  <c r="K23" i="36" s="1"/>
  <c r="O15" i="36"/>
  <c r="O16" i="36" s="1"/>
  <c r="N15" i="36"/>
  <c r="N16" i="36" s="1"/>
  <c r="N38" i="36" s="1"/>
  <c r="M15" i="36"/>
  <c r="M16" i="36" s="1"/>
  <c r="L15" i="36"/>
  <c r="L16" i="36" s="1"/>
  <c r="K15" i="36"/>
  <c r="K16" i="36" s="1"/>
  <c r="P36" i="36"/>
  <c r="P37" i="36" s="1"/>
  <c r="J36" i="36"/>
  <c r="J37" i="36" s="1"/>
  <c r="I36" i="36"/>
  <c r="I37" i="36" s="1"/>
  <c r="H36" i="36"/>
  <c r="H37" i="36" s="1"/>
  <c r="Q35" i="36"/>
  <c r="Q34" i="36"/>
  <c r="Q33" i="36"/>
  <c r="Q32" i="36"/>
  <c r="Q31" i="36"/>
  <c r="P29" i="36"/>
  <c r="P30" i="36" s="1"/>
  <c r="J29" i="36"/>
  <c r="J30" i="36" s="1"/>
  <c r="I29" i="36"/>
  <c r="I30" i="36" s="1"/>
  <c r="H29" i="36"/>
  <c r="H30" i="36" s="1"/>
  <c r="Q28" i="36"/>
  <c r="Q27" i="36"/>
  <c r="Q26" i="36"/>
  <c r="Q25" i="36"/>
  <c r="Q24" i="36"/>
  <c r="AD24" i="118"/>
  <c r="AD7" i="118" s="1"/>
  <c r="AD8" i="118" s="1"/>
  <c r="AD9" i="118" s="1"/>
  <c r="AC7" i="118"/>
  <c r="AC8" i="118" s="1"/>
  <c r="AC9" i="118" s="1"/>
  <c r="Z7" i="118"/>
  <c r="Z8" i="118" s="1"/>
  <c r="Z9" i="118" s="1"/>
  <c r="Y7" i="118"/>
  <c r="Y8" i="118" s="1"/>
  <c r="Y9" i="118" s="1"/>
  <c r="V24" i="118"/>
  <c r="V7" i="118" s="1"/>
  <c r="V8" i="118" s="1"/>
  <c r="V9" i="118" s="1"/>
  <c r="U24" i="118"/>
  <c r="U7" i="118" s="1"/>
  <c r="U8" i="118" s="1"/>
  <c r="U9" i="118" s="1"/>
  <c r="T24" i="118"/>
  <c r="T7" i="118" s="1"/>
  <c r="T8" i="118" s="1"/>
  <c r="T9" i="118" s="1"/>
  <c r="S24" i="118"/>
  <c r="S7" i="118" s="1"/>
  <c r="S8" i="118" s="1"/>
  <c r="S9" i="118" s="1"/>
  <c r="R24" i="118"/>
  <c r="R7" i="118" s="1"/>
  <c r="R8" i="118" s="1"/>
  <c r="R9" i="118" s="1"/>
  <c r="Q24" i="118"/>
  <c r="Q7" i="118" s="1"/>
  <c r="Q8" i="118" s="1"/>
  <c r="Q9" i="118" s="1"/>
  <c r="P24" i="118"/>
  <c r="P7" i="118" s="1"/>
  <c r="P8" i="118" s="1"/>
  <c r="P9" i="118" s="1"/>
  <c r="O24" i="118"/>
  <c r="O7" i="118" s="1"/>
  <c r="O8" i="118" s="1"/>
  <c r="O9" i="118" s="1"/>
  <c r="N24" i="118"/>
  <c r="N7" i="118" s="1"/>
  <c r="N8" i="118" s="1"/>
  <c r="N9" i="118" s="1"/>
  <c r="M24" i="118"/>
  <c r="M7" i="118" s="1"/>
  <c r="M8" i="118" s="1"/>
  <c r="M9" i="118" s="1"/>
  <c r="L24" i="118"/>
  <c r="L7" i="118" s="1"/>
  <c r="L8" i="118" s="1"/>
  <c r="L9" i="118" s="1"/>
  <c r="K24" i="118"/>
  <c r="K7" i="118" s="1"/>
  <c r="K8" i="118" s="1"/>
  <c r="K9" i="118" s="1"/>
  <c r="J24" i="118"/>
  <c r="J7" i="118" s="1"/>
  <c r="J8" i="118" s="1"/>
  <c r="J9" i="118" s="1"/>
  <c r="I24" i="118"/>
  <c r="I7" i="118" s="1"/>
  <c r="I8" i="118" s="1"/>
  <c r="I9" i="118" s="1"/>
  <c r="H24" i="118"/>
  <c r="H7" i="118" s="1"/>
  <c r="H8" i="118" s="1"/>
  <c r="H9" i="118" s="1"/>
  <c r="G24" i="118"/>
  <c r="H16" i="10"/>
  <c r="AA21" i="122"/>
  <c r="AA7" i="122" s="1"/>
  <c r="AA8" i="122" s="1"/>
  <c r="AA9" i="122" s="1"/>
  <c r="Z21" i="122"/>
  <c r="Y21" i="122"/>
  <c r="Y7" i="122" s="1"/>
  <c r="Y8" i="122" s="1"/>
  <c r="Y9" i="122" s="1"/>
  <c r="X21" i="122"/>
  <c r="X7" i="122" s="1"/>
  <c r="X8" i="122" s="1"/>
  <c r="X9" i="122" s="1"/>
  <c r="W21" i="122"/>
  <c r="W7" i="122" s="1"/>
  <c r="W8" i="122" s="1"/>
  <c r="W9" i="122" s="1"/>
  <c r="V21" i="122"/>
  <c r="U21" i="122"/>
  <c r="U7" i="122" s="1"/>
  <c r="U8" i="122" s="1"/>
  <c r="U9" i="122" s="1"/>
  <c r="T21" i="122"/>
  <c r="T7" i="122"/>
  <c r="T8" i="122" s="1"/>
  <c r="T9" i="122" s="1"/>
  <c r="S21" i="122"/>
  <c r="S7" i="122" s="1"/>
  <c r="S8" i="122" s="1"/>
  <c r="S9" i="122" s="1"/>
  <c r="Q21" i="122"/>
  <c r="Q7" i="122" s="1"/>
  <c r="Q8" i="122" s="1"/>
  <c r="Q9" i="122" s="1"/>
  <c r="P21" i="122"/>
  <c r="P7" i="122" s="1"/>
  <c r="P8" i="122" s="1"/>
  <c r="P9" i="122" s="1"/>
  <c r="O21" i="122"/>
  <c r="O7" i="122" s="1"/>
  <c r="O8" i="122" s="1"/>
  <c r="O9" i="122" s="1"/>
  <c r="N21" i="122"/>
  <c r="N7" i="122" s="1"/>
  <c r="N8" i="122" s="1"/>
  <c r="N9" i="122" s="1"/>
  <c r="M21" i="122"/>
  <c r="M7" i="122" s="1"/>
  <c r="M8" i="122" s="1"/>
  <c r="M9" i="122" s="1"/>
  <c r="L21" i="122"/>
  <c r="L7" i="122" s="1"/>
  <c r="L8" i="122" s="1"/>
  <c r="L9" i="122" s="1"/>
  <c r="K21" i="122"/>
  <c r="K7" i="122" s="1"/>
  <c r="K8" i="122"/>
  <c r="K9" i="122" s="1"/>
  <c r="J21" i="122"/>
  <c r="I21" i="122"/>
  <c r="I7" i="122" s="1"/>
  <c r="I8" i="122" s="1"/>
  <c r="I9" i="122" s="1"/>
  <c r="H21" i="122"/>
  <c r="G21" i="122"/>
  <c r="G7" i="122" s="1"/>
  <c r="G8" i="122" s="1"/>
  <c r="G9" i="122" s="1"/>
  <c r="AB22" i="122"/>
  <c r="AB23" i="122"/>
  <c r="AB24" i="122"/>
  <c r="Z7" i="122"/>
  <c r="Z8" i="122" s="1"/>
  <c r="Z9" i="122" s="1"/>
  <c r="V7" i="122"/>
  <c r="V8" i="122" s="1"/>
  <c r="V9" i="122" s="1"/>
  <c r="J7" i="122"/>
  <c r="J8" i="122" s="1"/>
  <c r="J9" i="122" s="1"/>
  <c r="F8" i="121"/>
  <c r="G32" i="119"/>
  <c r="F32" i="119" s="1"/>
  <c r="AC18" i="120"/>
  <c r="AB18" i="120"/>
  <c r="AA18" i="120"/>
  <c r="Z18" i="120"/>
  <c r="Y18" i="120"/>
  <c r="R18" i="120"/>
  <c r="Q18" i="120"/>
  <c r="P18" i="120"/>
  <c r="O18" i="120"/>
  <c r="N18" i="120"/>
  <c r="M18" i="120"/>
  <c r="L18" i="120"/>
  <c r="K18" i="120"/>
  <c r="J18" i="120"/>
  <c r="I18" i="120"/>
  <c r="H18" i="120"/>
  <c r="G18" i="120"/>
  <c r="F18" i="120"/>
  <c r="F19" i="120" s="1"/>
  <c r="AD17" i="120"/>
  <c r="AD16" i="120"/>
  <c r="AD15" i="120"/>
  <c r="AD14" i="120"/>
  <c r="AD13" i="120"/>
  <c r="AC12" i="120"/>
  <c r="AB12" i="120"/>
  <c r="AB19" i="120" s="1"/>
  <c r="AA12" i="120"/>
  <c r="AA19" i="120" s="1"/>
  <c r="Z12" i="120"/>
  <c r="Y12" i="120"/>
  <c r="R12" i="120"/>
  <c r="R19" i="120" s="1"/>
  <c r="Q12" i="120"/>
  <c r="P12" i="120"/>
  <c r="P19" i="120" s="1"/>
  <c r="O12" i="120"/>
  <c r="O19" i="120" s="1"/>
  <c r="N12" i="120"/>
  <c r="M12" i="120"/>
  <c r="L12" i="120"/>
  <c r="L19" i="120" s="1"/>
  <c r="K12" i="120"/>
  <c r="J12" i="120"/>
  <c r="J19" i="120" s="1"/>
  <c r="I12" i="120"/>
  <c r="I19" i="120" s="1"/>
  <c r="H12" i="120"/>
  <c r="G12" i="120"/>
  <c r="AD11" i="120"/>
  <c r="AD10" i="120"/>
  <c r="AD9" i="120"/>
  <c r="AD8" i="120"/>
  <c r="AD7" i="120"/>
  <c r="G19" i="119"/>
  <c r="AC11" i="118"/>
  <c r="AC12" i="118" s="1"/>
  <c r="S11" i="118"/>
  <c r="S12" i="118" s="1"/>
  <c r="P11" i="118"/>
  <c r="P12" i="118" s="1"/>
  <c r="M11" i="118"/>
  <c r="M12" i="118" s="1"/>
  <c r="J11" i="118"/>
  <c r="J12" i="118" s="1"/>
  <c r="AE29" i="118"/>
  <c r="AE28" i="118"/>
  <c r="AE27" i="118"/>
  <c r="AE26" i="118"/>
  <c r="AE25" i="118"/>
  <c r="F8" i="116"/>
  <c r="F8" i="115"/>
  <c r="I26" i="10"/>
  <c r="AF24" i="10"/>
  <c r="AF23" i="10"/>
  <c r="AE22" i="10"/>
  <c r="AD22" i="10"/>
  <c r="AD21" i="10" s="1"/>
  <c r="AA22" i="10"/>
  <c r="AA21" i="10" s="1"/>
  <c r="Z22" i="10"/>
  <c r="Z21" i="10" s="1"/>
  <c r="Y22" i="10"/>
  <c r="Y21" i="10" s="1"/>
  <c r="X22" i="10"/>
  <c r="X21" i="10"/>
  <c r="W22" i="10"/>
  <c r="W21" i="10" s="1"/>
  <c r="V22" i="10"/>
  <c r="V21" i="10" s="1"/>
  <c r="U22" i="10"/>
  <c r="U21" i="10" s="1"/>
  <c r="T22" i="10"/>
  <c r="T21" i="10" s="1"/>
  <c r="S22" i="10"/>
  <c r="S21" i="10" s="1"/>
  <c r="R22" i="10"/>
  <c r="R21" i="10" s="1"/>
  <c r="Q22" i="10"/>
  <c r="Q21" i="10" s="1"/>
  <c r="P22" i="10"/>
  <c r="P21" i="10" s="1"/>
  <c r="O22" i="10"/>
  <c r="O21" i="10" s="1"/>
  <c r="N22" i="10"/>
  <c r="N21" i="10" s="1"/>
  <c r="M22" i="10"/>
  <c r="M21" i="10" s="1"/>
  <c r="L22" i="10"/>
  <c r="L21" i="10" s="1"/>
  <c r="K22" i="10"/>
  <c r="J22" i="10"/>
  <c r="J21" i="10" s="1"/>
  <c r="I22" i="10"/>
  <c r="I21" i="10" s="1"/>
  <c r="H22" i="10"/>
  <c r="H21" i="10" s="1"/>
  <c r="G21" i="10"/>
  <c r="F21" i="10"/>
  <c r="AF11" i="10"/>
  <c r="AE18" i="10"/>
  <c r="AE16" i="10" s="1"/>
  <c r="AD18" i="10"/>
  <c r="AD16" i="10" s="1"/>
  <c r="AA18" i="10"/>
  <c r="AA16" i="10" s="1"/>
  <c r="Z18" i="10"/>
  <c r="Z16" i="10" s="1"/>
  <c r="Y18" i="10"/>
  <c r="Y16" i="10" s="1"/>
  <c r="X18" i="10"/>
  <c r="X16" i="10" s="1"/>
  <c r="W18" i="10"/>
  <c r="W16" i="10" s="1"/>
  <c r="V18" i="10"/>
  <c r="V16" i="10" s="1"/>
  <c r="U18" i="10"/>
  <c r="U16" i="10" s="1"/>
  <c r="T18" i="10"/>
  <c r="T16" i="10" s="1"/>
  <c r="S18" i="10"/>
  <c r="S16" i="10" s="1"/>
  <c r="R18" i="10"/>
  <c r="R16" i="10" s="1"/>
  <c r="Q18" i="10"/>
  <c r="Q16" i="10" s="1"/>
  <c r="P18" i="10"/>
  <c r="P16" i="10" s="1"/>
  <c r="O18" i="10"/>
  <c r="O16" i="10" s="1"/>
  <c r="N18" i="10"/>
  <c r="N16" i="10" s="1"/>
  <c r="M18" i="10"/>
  <c r="M16" i="10" s="1"/>
  <c r="L18" i="10"/>
  <c r="L16" i="10" s="1"/>
  <c r="K18" i="10"/>
  <c r="K16" i="10" s="1"/>
  <c r="AE12" i="10"/>
  <c r="AE10" i="10" s="1"/>
  <c r="AD12" i="10"/>
  <c r="AA12" i="10"/>
  <c r="AA10" i="10" s="1"/>
  <c r="Z12" i="10"/>
  <c r="Y12" i="10"/>
  <c r="Y10" i="10" s="1"/>
  <c r="X12" i="10"/>
  <c r="X10" i="10" s="1"/>
  <c r="X9" i="10" s="1"/>
  <c r="W12" i="10"/>
  <c r="V12" i="10"/>
  <c r="U12" i="10"/>
  <c r="U10" i="10" s="1"/>
  <c r="T12" i="10"/>
  <c r="S12" i="10"/>
  <c r="S10" i="10" s="1"/>
  <c r="R12" i="10"/>
  <c r="R10" i="10" s="1"/>
  <c r="R9" i="10" s="1"/>
  <c r="Q12" i="10"/>
  <c r="P12" i="10"/>
  <c r="O12" i="10"/>
  <c r="O10" i="10" s="1"/>
  <c r="N12" i="10"/>
  <c r="M12" i="10"/>
  <c r="M10" i="10" s="1"/>
  <c r="L12" i="10"/>
  <c r="L10" i="10" s="1"/>
  <c r="L9" i="10" s="1"/>
  <c r="K12" i="10"/>
  <c r="K10" i="10" s="1"/>
  <c r="AF13" i="10"/>
  <c r="AF14" i="10"/>
  <c r="AF17" i="10"/>
  <c r="AF19" i="10"/>
  <c r="AF20" i="10"/>
  <c r="J18" i="10"/>
  <c r="J16" i="10" s="1"/>
  <c r="J12" i="10"/>
  <c r="J10" i="10" s="1"/>
  <c r="J9" i="10" s="1"/>
  <c r="I18" i="10"/>
  <c r="I16" i="10" s="1"/>
  <c r="G18" i="10"/>
  <c r="G16" i="10" s="1"/>
  <c r="F18" i="10"/>
  <c r="F16" i="10" s="1"/>
  <c r="F9" i="10" s="1"/>
  <c r="AH16" i="38"/>
  <c r="AH17" i="38" s="1"/>
  <c r="AH18" i="38" s="1"/>
  <c r="AG16" i="38"/>
  <c r="AG17" i="38" s="1"/>
  <c r="AG18" i="38" s="1"/>
  <c r="AD16" i="38"/>
  <c r="AD17" i="38" s="1"/>
  <c r="AD18" i="38" s="1"/>
  <c r="AC16" i="38"/>
  <c r="AC17" i="38" s="1"/>
  <c r="AC18" i="38" s="1"/>
  <c r="AB16" i="38"/>
  <c r="AB17" i="38" s="1"/>
  <c r="AB18" i="38" s="1"/>
  <c r="AA16" i="38"/>
  <c r="AA17" i="38" s="1"/>
  <c r="AA18" i="38" s="1"/>
  <c r="Z16" i="38"/>
  <c r="Z17" i="38" s="1"/>
  <c r="Z18" i="38" s="1"/>
  <c r="Y16" i="38"/>
  <c r="Y17" i="38" s="1"/>
  <c r="Y18" i="38" s="1"/>
  <c r="X16" i="38"/>
  <c r="X17" i="38" s="1"/>
  <c r="X18" i="38" s="1"/>
  <c r="W16" i="38"/>
  <c r="W17" i="38" s="1"/>
  <c r="W18" i="38" s="1"/>
  <c r="V16" i="38"/>
  <c r="V17" i="38" s="1"/>
  <c r="V18" i="38" s="1"/>
  <c r="U16" i="38"/>
  <c r="U17" i="38" s="1"/>
  <c r="U18" i="38" s="1"/>
  <c r="T16" i="38"/>
  <c r="T17" i="38" s="1"/>
  <c r="T18" i="38" s="1"/>
  <c r="S16" i="38"/>
  <c r="S17" i="38" s="1"/>
  <c r="S18" i="38" s="1"/>
  <c r="R16" i="38"/>
  <c r="R17" i="38" s="1"/>
  <c r="R18" i="38" s="1"/>
  <c r="Q16" i="38"/>
  <c r="Q17" i="38" s="1"/>
  <c r="Q18" i="38" s="1"/>
  <c r="P16" i="38"/>
  <c r="P17" i="38" s="1"/>
  <c r="P18" i="38" s="1"/>
  <c r="O16" i="38"/>
  <c r="O17" i="38" s="1"/>
  <c r="O18" i="38" s="1"/>
  <c r="N16" i="38"/>
  <c r="N17" i="38" s="1"/>
  <c r="N18" i="38" s="1"/>
  <c r="M16" i="38"/>
  <c r="M17" i="38" s="1"/>
  <c r="M18" i="38" s="1"/>
  <c r="L16" i="38"/>
  <c r="L17" i="38" s="1"/>
  <c r="L18" i="38" s="1"/>
  <c r="K16" i="38"/>
  <c r="K17" i="38" s="1"/>
  <c r="K18" i="38" s="1"/>
  <c r="J16" i="38"/>
  <c r="J17" i="38" s="1"/>
  <c r="J18" i="38" s="1"/>
  <c r="H22" i="36"/>
  <c r="H23" i="36" s="1"/>
  <c r="H15" i="36"/>
  <c r="H16" i="36" s="1"/>
  <c r="H38" i="36" s="1"/>
  <c r="P22" i="36"/>
  <c r="P23" i="36" s="1"/>
  <c r="J22" i="36"/>
  <c r="J23" i="36" s="1"/>
  <c r="I22" i="36"/>
  <c r="I23" i="36" s="1"/>
  <c r="Q21" i="36"/>
  <c r="Q20" i="36"/>
  <c r="Q19" i="36"/>
  <c r="Q18" i="36"/>
  <c r="Q17" i="36"/>
  <c r="P15" i="36"/>
  <c r="P16" i="36" s="1"/>
  <c r="P38" i="36" s="1"/>
  <c r="Q13" i="36"/>
  <c r="I15" i="36"/>
  <c r="I16" i="36" s="1"/>
  <c r="J15" i="36"/>
  <c r="J16" i="36" s="1"/>
  <c r="J38" i="36" s="1"/>
  <c r="AF33" i="10"/>
  <c r="AE31" i="10"/>
  <c r="AD31" i="10"/>
  <c r="AA31" i="10"/>
  <c r="Z31" i="10"/>
  <c r="Y31" i="10"/>
  <c r="X31" i="10"/>
  <c r="N31" i="10"/>
  <c r="M31" i="10"/>
  <c r="L31" i="10"/>
  <c r="K31" i="10"/>
  <c r="J31" i="10"/>
  <c r="I31" i="10"/>
  <c r="G31" i="10"/>
  <c r="F31" i="10"/>
  <c r="G12" i="9"/>
  <c r="F12" i="9"/>
  <c r="F26" i="10"/>
  <c r="F29" i="10" s="1"/>
  <c r="AI9" i="38"/>
  <c r="I12" i="10"/>
  <c r="I10" i="10" s="1"/>
  <c r="H12" i="10"/>
  <c r="H10" i="10" s="1"/>
  <c r="G12" i="10"/>
  <c r="G10" i="10" s="1"/>
  <c r="Q7" i="36"/>
  <c r="Q8" i="36"/>
  <c r="Q9" i="36"/>
  <c r="Q10" i="36"/>
  <c r="Q11" i="36"/>
  <c r="Q14" i="36"/>
  <c r="J26" i="10"/>
  <c r="J29" i="10" s="1"/>
  <c r="T26" i="10"/>
  <c r="T29" i="10" s="1"/>
  <c r="H26" i="10"/>
  <c r="H29" i="10" s="1"/>
  <c r="I29" i="10"/>
  <c r="N26" i="10"/>
  <c r="N29" i="10" s="1"/>
  <c r="W26" i="10"/>
  <c r="W29" i="10" s="1"/>
  <c r="AE21" i="10"/>
  <c r="K21" i="10"/>
  <c r="AF44" i="10"/>
  <c r="AF45" i="10"/>
  <c r="Z26" i="10"/>
  <c r="Z29" i="10" s="1"/>
  <c r="AA26" i="10"/>
  <c r="AA29" i="10" s="1"/>
  <c r="AD26" i="10"/>
  <c r="AD29" i="10" s="1"/>
  <c r="AE26" i="10"/>
  <c r="AE29" i="10" s="1"/>
  <c r="Y26" i="10"/>
  <c r="Y29" i="10" s="1"/>
  <c r="X26" i="10"/>
  <c r="X29" i="10" s="1"/>
  <c r="V26" i="10"/>
  <c r="V29" i="10" s="1"/>
  <c r="U26" i="10"/>
  <c r="M26" i="10"/>
  <c r="M29" i="10" s="1"/>
  <c r="L26" i="10"/>
  <c r="L29" i="10" s="1"/>
  <c r="K26" i="10"/>
  <c r="K29" i="10" s="1"/>
  <c r="AF27" i="10"/>
  <c r="AF28" i="10"/>
  <c r="AF40" i="10"/>
  <c r="AF41" i="10"/>
  <c r="AF42" i="10"/>
  <c r="AF43" i="10"/>
  <c r="AF46" i="10"/>
  <c r="AF47" i="10"/>
  <c r="AF48" i="10"/>
  <c r="AF49" i="10"/>
  <c r="AF50" i="10"/>
  <c r="AF51" i="10"/>
  <c r="Y19" i="120" l="1"/>
  <c r="O38" i="36"/>
  <c r="F19" i="119"/>
  <c r="F33" i="119" s="1"/>
  <c r="G33" i="119"/>
  <c r="G19" i="120"/>
  <c r="H19" i="120"/>
  <c r="N19" i="120"/>
  <c r="Z19" i="120"/>
  <c r="M19" i="120"/>
  <c r="K38" i="36"/>
  <c r="L38" i="36"/>
  <c r="G9" i="10"/>
  <c r="G25" i="10" s="1"/>
  <c r="G30" i="10" s="1"/>
  <c r="I38" i="36"/>
  <c r="K19" i="120"/>
  <c r="Q19" i="120"/>
  <c r="AC19" i="120"/>
  <c r="M38" i="36"/>
  <c r="L25" i="10"/>
  <c r="L30" i="10" s="1"/>
  <c r="L34" i="10" s="1"/>
  <c r="Q29" i="36"/>
  <c r="Q30" i="36" s="1"/>
  <c r="AF31" i="10"/>
  <c r="AA9" i="10"/>
  <c r="AD18" i="120"/>
  <c r="AD12" i="120"/>
  <c r="AD19" i="120" s="1"/>
  <c r="H11" i="118"/>
  <c r="H12" i="118" s="1"/>
  <c r="N11" i="118"/>
  <c r="N12" i="118" s="1"/>
  <c r="T11" i="118"/>
  <c r="T12" i="118" s="1"/>
  <c r="I11" i="118"/>
  <c r="I12" i="118" s="1"/>
  <c r="U11" i="118"/>
  <c r="U12" i="118" s="1"/>
  <c r="O11" i="118"/>
  <c r="O12" i="118" s="1"/>
  <c r="K11" i="118"/>
  <c r="K12" i="118" s="1"/>
  <c r="Q11" i="118"/>
  <c r="Q12" i="118" s="1"/>
  <c r="Y11" i="118"/>
  <c r="Y12" i="118" s="1"/>
  <c r="L11" i="118"/>
  <c r="L12" i="118" s="1"/>
  <c r="R11" i="118"/>
  <c r="R12" i="118" s="1"/>
  <c r="Z11" i="118"/>
  <c r="Z12" i="118" s="1"/>
  <c r="AD11" i="118"/>
  <c r="AD12" i="118" s="1"/>
  <c r="V11" i="118"/>
  <c r="V12" i="118" s="1"/>
  <c r="J25" i="10"/>
  <c r="J30" i="10" s="1"/>
  <c r="J34" i="10" s="1"/>
  <c r="R25" i="10"/>
  <c r="R30" i="10" s="1"/>
  <c r="R34" i="10" s="1"/>
  <c r="N10" i="10"/>
  <c r="N9" i="10" s="1"/>
  <c r="N25" i="10" s="1"/>
  <c r="N30" i="10" s="1"/>
  <c r="N34" i="10" s="1"/>
  <c r="T10" i="10"/>
  <c r="T9" i="10" s="1"/>
  <c r="T25" i="10" s="1"/>
  <c r="T30" i="10" s="1"/>
  <c r="T34" i="10" s="1"/>
  <c r="Z10" i="10"/>
  <c r="Z9" i="10" s="1"/>
  <c r="Z25" i="10" s="1"/>
  <c r="Z30" i="10" s="1"/>
  <c r="Z34" i="10" s="1"/>
  <c r="H9" i="10"/>
  <c r="P10" i="10"/>
  <c r="P9" i="10" s="1"/>
  <c r="P25" i="10" s="1"/>
  <c r="P30" i="10" s="1"/>
  <c r="P34" i="10" s="1"/>
  <c r="V10" i="10"/>
  <c r="V9" i="10" s="1"/>
  <c r="V25" i="10" s="1"/>
  <c r="V30" i="10" s="1"/>
  <c r="V34" i="10" s="1"/>
  <c r="AD10" i="10"/>
  <c r="AD9" i="10" s="1"/>
  <c r="AD25" i="10" s="1"/>
  <c r="AD30" i="10" s="1"/>
  <c r="AD34" i="10" s="1"/>
  <c r="Q10" i="10"/>
  <c r="Q9" i="10" s="1"/>
  <c r="Q25" i="10" s="1"/>
  <c r="Q30" i="10" s="1"/>
  <c r="Q34" i="10" s="1"/>
  <c r="W10" i="10"/>
  <c r="W9" i="10" s="1"/>
  <c r="W25" i="10" s="1"/>
  <c r="W30" i="10" s="1"/>
  <c r="W34" i="10" s="1"/>
  <c r="F25" i="10"/>
  <c r="F30" i="10" s="1"/>
  <c r="F34" i="10" s="1"/>
  <c r="I9" i="10"/>
  <c r="I25" i="10" s="1"/>
  <c r="I30" i="10" s="1"/>
  <c r="I34" i="10" s="1"/>
  <c r="O9" i="10"/>
  <c r="O25" i="10" s="1"/>
  <c r="O30" i="10" s="1"/>
  <c r="O34" i="10" s="1"/>
  <c r="U9" i="10"/>
  <c r="U25" i="10" s="1"/>
  <c r="AA25" i="10"/>
  <c r="AA30" i="10" s="1"/>
  <c r="AA34" i="10" s="1"/>
  <c r="AF26" i="10"/>
  <c r="S9" i="10"/>
  <c r="S25" i="10" s="1"/>
  <c r="S30" i="10" s="1"/>
  <c r="S34" i="10" s="1"/>
  <c r="X25" i="10"/>
  <c r="X30" i="10" s="1"/>
  <c r="X34" i="10" s="1"/>
  <c r="M9" i="10"/>
  <c r="M25" i="10" s="1"/>
  <c r="M30" i="10" s="1"/>
  <c r="M34" i="10" s="1"/>
  <c r="Y9" i="10"/>
  <c r="Y25" i="10" s="1"/>
  <c r="Y30" i="10" s="1"/>
  <c r="Y34" i="10" s="1"/>
  <c r="AF12" i="10"/>
  <c r="AF21" i="10"/>
  <c r="K9" i="10"/>
  <c r="K25" i="10" s="1"/>
  <c r="K30" i="10" s="1"/>
  <c r="K34" i="10" s="1"/>
  <c r="AE9" i="10"/>
  <c r="AE25" i="10" s="1"/>
  <c r="AE30" i="10" s="1"/>
  <c r="AE34" i="10" s="1"/>
  <c r="AI16" i="38"/>
  <c r="AI13" i="38"/>
  <c r="Q36" i="36"/>
  <c r="Q37" i="36" s="1"/>
  <c r="Q15" i="36"/>
  <c r="Q16" i="36" s="1"/>
  <c r="Q38" i="36" s="1"/>
  <c r="N39" i="36" s="1"/>
  <c r="H25" i="10"/>
  <c r="H30" i="10" s="1"/>
  <c r="H34" i="10" s="1"/>
  <c r="AF16" i="10"/>
  <c r="G34" i="10"/>
  <c r="AF22" i="10"/>
  <c r="AF18" i="10"/>
  <c r="U29" i="10"/>
  <c r="Q22" i="36"/>
  <c r="Q23" i="36" s="1"/>
  <c r="G7" i="118"/>
  <c r="G8" i="118" s="1"/>
  <c r="G9" i="118" s="1"/>
  <c r="AE24" i="118"/>
  <c r="H7" i="122"/>
  <c r="H8" i="122" s="1"/>
  <c r="H9" i="122" s="1"/>
  <c r="AB9" i="122" s="1"/>
  <c r="AB21" i="122"/>
  <c r="K39" i="36" l="1"/>
  <c r="I39" i="36"/>
  <c r="P39" i="36"/>
  <c r="M39" i="36"/>
  <c r="J39" i="36"/>
  <c r="O39" i="36"/>
  <c r="L39" i="36"/>
  <c r="H39" i="36"/>
  <c r="Q39" i="36" s="1"/>
  <c r="U30" i="10"/>
  <c r="U34" i="10" s="1"/>
  <c r="AI17" i="38"/>
  <c r="AI18" i="38" s="1"/>
  <c r="AF10" i="10"/>
  <c r="AF9" i="10" s="1"/>
  <c r="AF34" i="10"/>
  <c r="AF30" i="10"/>
  <c r="AF29" i="10"/>
  <c r="AB7" i="122"/>
  <c r="AB8" i="122"/>
  <c r="AE7" i="118"/>
  <c r="AF25" i="10"/>
  <c r="G11" i="118" l="1"/>
  <c r="G12" i="118" s="1"/>
  <c r="AE8" i="118"/>
  <c r="AE9" i="118" s="1"/>
  <c r="AE12" i="118" l="1"/>
  <c r="AE11" i="118"/>
</calcChain>
</file>

<file path=xl/sharedStrings.xml><?xml version="1.0" encoding="utf-8"?>
<sst xmlns="http://schemas.openxmlformats.org/spreadsheetml/2006/main" count="3131" uniqueCount="804">
  <si>
    <t>１．SPC</t>
    <phoneticPr fontId="26"/>
  </si>
  <si>
    <t>提案書提出資料　一覧</t>
    <rPh sb="0" eb="3">
      <t>テイアンショ</t>
    </rPh>
    <rPh sb="3" eb="5">
      <t>テイシュツ</t>
    </rPh>
    <rPh sb="5" eb="7">
      <t>シリョウ</t>
    </rPh>
    <rPh sb="8" eb="10">
      <t>イチラン</t>
    </rPh>
    <phoneticPr fontId="26"/>
  </si>
  <si>
    <t>NO.</t>
    <phoneticPr fontId="26"/>
  </si>
  <si>
    <t>様式NO.</t>
    <rPh sb="0" eb="2">
      <t>ヨウシキ</t>
    </rPh>
    <phoneticPr fontId="26"/>
  </si>
  <si>
    <t>名称</t>
    <rPh sb="0" eb="2">
      <t>メイショウ</t>
    </rPh>
    <phoneticPr fontId="26"/>
  </si>
  <si>
    <t>枚数等の指定</t>
    <rPh sb="0" eb="2">
      <t>マイスウ</t>
    </rPh>
    <rPh sb="2" eb="3">
      <t>トウ</t>
    </rPh>
    <rPh sb="4" eb="6">
      <t>シテイ</t>
    </rPh>
    <phoneticPr fontId="26"/>
  </si>
  <si>
    <t>フォーム</t>
    <phoneticPr fontId="26"/>
  </si>
  <si>
    <t>WORD</t>
    <phoneticPr fontId="26"/>
  </si>
  <si>
    <t>EXCEL</t>
    <phoneticPr fontId="26"/>
  </si>
  <si>
    <t>様式第1号</t>
    <phoneticPr fontId="26"/>
  </si>
  <si>
    <t>入札説明書等に関する質問書</t>
    <phoneticPr fontId="26"/>
  </si>
  <si>
    <t>無し（様式による）</t>
    <rPh sb="0" eb="1">
      <t>ナ</t>
    </rPh>
    <rPh sb="3" eb="5">
      <t>ヨウシキ</t>
    </rPh>
    <phoneticPr fontId="26"/>
  </si>
  <si>
    <t>△</t>
    <phoneticPr fontId="26"/>
  </si>
  <si>
    <t>○</t>
    <phoneticPr fontId="26"/>
  </si>
  <si>
    <t>様式第2号-1</t>
    <phoneticPr fontId="26"/>
  </si>
  <si>
    <t>現地見学会への参加申込書</t>
    <phoneticPr fontId="26"/>
  </si>
  <si>
    <t>様式第2号-2</t>
    <phoneticPr fontId="26"/>
  </si>
  <si>
    <t>現地見学会に係る誓約書</t>
    <phoneticPr fontId="26"/>
  </si>
  <si>
    <t>様式第3号</t>
    <phoneticPr fontId="26"/>
  </si>
  <si>
    <t>参加表明書</t>
    <phoneticPr fontId="26"/>
  </si>
  <si>
    <t>様式第4号</t>
  </si>
  <si>
    <t>構成員及び協力企業一覧表</t>
    <phoneticPr fontId="26"/>
  </si>
  <si>
    <t>様式第5号</t>
  </si>
  <si>
    <t>予定する建設事業者の構成</t>
    <phoneticPr fontId="26"/>
  </si>
  <si>
    <t>様式第6号</t>
  </si>
  <si>
    <t>参加資格審査申請書</t>
    <phoneticPr fontId="26"/>
  </si>
  <si>
    <t>様式第7号</t>
  </si>
  <si>
    <t>委任状（代表企業）</t>
    <phoneticPr fontId="26"/>
  </si>
  <si>
    <t>様式第8号</t>
  </si>
  <si>
    <t>委任状（代理人）</t>
    <phoneticPr fontId="26"/>
  </si>
  <si>
    <t>様式第9号</t>
  </si>
  <si>
    <t>各業務を担当する者の要件を証明する書類　　※表紙</t>
    <phoneticPr fontId="26"/>
  </si>
  <si>
    <t>様式第9号-1</t>
    <phoneticPr fontId="26"/>
  </si>
  <si>
    <t>様式第9号-2</t>
  </si>
  <si>
    <t>様式第9号-3</t>
  </si>
  <si>
    <t>様式第9号-4</t>
  </si>
  <si>
    <t>様式第9号-5</t>
  </si>
  <si>
    <t>様式第10号</t>
  </si>
  <si>
    <t>入札辞退届</t>
    <phoneticPr fontId="26"/>
  </si>
  <si>
    <t>様式第11号-1</t>
    <phoneticPr fontId="26"/>
  </si>
  <si>
    <t>対面的対話への参加申込書</t>
    <phoneticPr fontId="26"/>
  </si>
  <si>
    <t>様式第11号-2</t>
  </si>
  <si>
    <t>対面的対話における確認事項</t>
    <phoneticPr fontId="26"/>
  </si>
  <si>
    <t>様式第12号</t>
    <phoneticPr fontId="26"/>
  </si>
  <si>
    <t>入札提案書類提出届</t>
    <phoneticPr fontId="26"/>
  </si>
  <si>
    <t>様式第13号</t>
  </si>
  <si>
    <t>要求水準に関する誓約書</t>
    <phoneticPr fontId="26"/>
  </si>
  <si>
    <t>様式第13号-1</t>
    <phoneticPr fontId="26"/>
  </si>
  <si>
    <t>要求水準に対する設計仕様書</t>
    <phoneticPr fontId="26"/>
  </si>
  <si>
    <t>様式第14号</t>
  </si>
  <si>
    <t>入札書</t>
    <phoneticPr fontId="26"/>
  </si>
  <si>
    <t>様式第14号（別紙1）</t>
    <rPh sb="7" eb="9">
      <t>ベッシ</t>
    </rPh>
    <phoneticPr fontId="26"/>
  </si>
  <si>
    <t>様式第15号</t>
  </si>
  <si>
    <t>様式第15号-1</t>
    <phoneticPr fontId="26"/>
  </si>
  <si>
    <t>様式第15号-1-1</t>
    <phoneticPr fontId="26"/>
  </si>
  <si>
    <t>A4版・縦　1ページ</t>
    <rPh sb="2" eb="3">
      <t>バン</t>
    </rPh>
    <rPh sb="4" eb="5">
      <t>タテ</t>
    </rPh>
    <phoneticPr fontId="26"/>
  </si>
  <si>
    <t>様式第15号-1-2</t>
  </si>
  <si>
    <t>様式第15号-2</t>
    <phoneticPr fontId="26"/>
  </si>
  <si>
    <t>様式第15号-3</t>
    <phoneticPr fontId="26"/>
  </si>
  <si>
    <t>様式第15号-3-1</t>
    <phoneticPr fontId="26"/>
  </si>
  <si>
    <t>操炉計画</t>
    <phoneticPr fontId="26"/>
  </si>
  <si>
    <t>様式第15号-4</t>
    <phoneticPr fontId="26"/>
  </si>
  <si>
    <t>○</t>
    <phoneticPr fontId="26"/>
  </si>
  <si>
    <t>様式第16号</t>
  </si>
  <si>
    <t>事業収支計画</t>
    <phoneticPr fontId="26"/>
  </si>
  <si>
    <t>様式第16号-1-1（別紙6）</t>
    <rPh sb="11" eb="13">
      <t>ベッシ</t>
    </rPh>
    <phoneticPr fontId="26"/>
  </si>
  <si>
    <t>SPCの出資構成</t>
    <phoneticPr fontId="26"/>
  </si>
  <si>
    <t>関心表明書　　※必要による</t>
    <rPh sb="8" eb="10">
      <t>ヒツヨウ</t>
    </rPh>
    <phoneticPr fontId="26"/>
  </si>
  <si>
    <t>無し</t>
    <rPh sb="0" eb="1">
      <t>ナ</t>
    </rPh>
    <phoneticPr fontId="26"/>
  </si>
  <si>
    <t>自由様式</t>
    <rPh sb="0" eb="2">
      <t>ジユウ</t>
    </rPh>
    <rPh sb="2" eb="4">
      <t>ヨウシキ</t>
    </rPh>
    <phoneticPr fontId="26"/>
  </si>
  <si>
    <t>リスク管理方法</t>
    <phoneticPr fontId="26"/>
  </si>
  <si>
    <t>付保する保険の内容</t>
    <phoneticPr fontId="26"/>
  </si>
  <si>
    <t>提案図書概要版　　※表紙</t>
    <phoneticPr fontId="26"/>
  </si>
  <si>
    <t>提案図書概要版</t>
    <phoneticPr fontId="26"/>
  </si>
  <si>
    <t>様式第19号</t>
  </si>
  <si>
    <t>委任状（開札の立会い）</t>
    <phoneticPr fontId="26"/>
  </si>
  <si>
    <t>※ フォームの△は説明書きがあることを示す。○は様式自体を示す。</t>
    <rPh sb="9" eb="11">
      <t>セツメイ</t>
    </rPh>
    <rPh sb="11" eb="12">
      <t>ガ</t>
    </rPh>
    <rPh sb="19" eb="20">
      <t>シメ</t>
    </rPh>
    <rPh sb="24" eb="26">
      <t>ヨウシキ</t>
    </rPh>
    <rPh sb="26" eb="28">
      <t>ジタイ</t>
    </rPh>
    <rPh sb="29" eb="30">
      <t>シメ</t>
    </rPh>
    <phoneticPr fontId="26"/>
  </si>
  <si>
    <t>１．対面的対話における確認事項</t>
    <rPh sb="2" eb="5">
      <t>タイメンテキ</t>
    </rPh>
    <rPh sb="5" eb="7">
      <t>タイワ</t>
    </rPh>
    <rPh sb="11" eb="13">
      <t>カクニン</t>
    </rPh>
    <rPh sb="13" eb="15">
      <t>ジコウ</t>
    </rPh>
    <phoneticPr fontId="26"/>
  </si>
  <si>
    <t>No.</t>
    <phoneticPr fontId="26"/>
  </si>
  <si>
    <t>書類名</t>
    <rPh sb="0" eb="2">
      <t>ショルイ</t>
    </rPh>
    <rPh sb="2" eb="3">
      <t>メイ</t>
    </rPh>
    <phoneticPr fontId="26"/>
  </si>
  <si>
    <t>質問内容</t>
    <rPh sb="0" eb="2">
      <t>シツモン</t>
    </rPh>
    <rPh sb="2" eb="4">
      <t>ナイヨウ</t>
    </rPh>
    <phoneticPr fontId="26"/>
  </si>
  <si>
    <t>※1</t>
    <phoneticPr fontId="26"/>
  </si>
  <si>
    <t>※2</t>
    <phoneticPr fontId="26"/>
  </si>
  <si>
    <t>※3</t>
    <phoneticPr fontId="26"/>
  </si>
  <si>
    <t>年間処理量</t>
    <rPh sb="0" eb="2">
      <t>ネンカン</t>
    </rPh>
    <rPh sb="2" eb="4">
      <t>ショリ</t>
    </rPh>
    <rPh sb="4" eb="5">
      <t>リョウ</t>
    </rPh>
    <phoneticPr fontId="26"/>
  </si>
  <si>
    <t>１．変動費用</t>
    <rPh sb="2" eb="4">
      <t>ヘンドウ</t>
    </rPh>
    <rPh sb="4" eb="6">
      <t>ヒヨウ</t>
    </rPh>
    <phoneticPr fontId="26"/>
  </si>
  <si>
    <t>※3</t>
    <phoneticPr fontId="26"/>
  </si>
  <si>
    <t>No.</t>
    <phoneticPr fontId="26"/>
  </si>
  <si>
    <t>出資者</t>
    <rPh sb="0" eb="2">
      <t>シュッシ</t>
    </rPh>
    <rPh sb="2" eb="3">
      <t>シャ</t>
    </rPh>
    <phoneticPr fontId="26"/>
  </si>
  <si>
    <t>出資金額</t>
    <rPh sb="0" eb="2">
      <t>シュッシ</t>
    </rPh>
    <rPh sb="2" eb="4">
      <t>キンガク</t>
    </rPh>
    <phoneticPr fontId="26"/>
  </si>
  <si>
    <t>出資比率</t>
    <rPh sb="0" eb="2">
      <t>シュッシ</t>
    </rPh>
    <rPh sb="2" eb="4">
      <t>ヒリツ</t>
    </rPh>
    <phoneticPr fontId="13"/>
  </si>
  <si>
    <t>出資者名</t>
    <rPh sb="0" eb="2">
      <t>シュッシ</t>
    </rPh>
    <rPh sb="2" eb="3">
      <t>シャ</t>
    </rPh>
    <rPh sb="3" eb="4">
      <t>メイ</t>
    </rPh>
    <phoneticPr fontId="26"/>
  </si>
  <si>
    <t>役割</t>
    <rPh sb="0" eb="2">
      <t>ヤクワリ</t>
    </rPh>
    <phoneticPr fontId="26"/>
  </si>
  <si>
    <t>（単位：円）</t>
    <rPh sb="1" eb="3">
      <t>タンイ</t>
    </rPh>
    <rPh sb="4" eb="5">
      <t>エン</t>
    </rPh>
    <phoneticPr fontId="26"/>
  </si>
  <si>
    <t>（単位：％）</t>
    <rPh sb="1" eb="3">
      <t>タンイ</t>
    </rPh>
    <phoneticPr fontId="13"/>
  </si>
  <si>
    <t>代表企業</t>
    <rPh sb="0" eb="2">
      <t>ダイヒョウ</t>
    </rPh>
    <rPh sb="2" eb="4">
      <t>キギョウ</t>
    </rPh>
    <phoneticPr fontId="26"/>
  </si>
  <si>
    <t>［　　　　　　　　　　］を行う者</t>
    <rPh sb="13" eb="14">
      <t>オコナ</t>
    </rPh>
    <rPh sb="15" eb="16">
      <t>モノ</t>
    </rPh>
    <phoneticPr fontId="26"/>
  </si>
  <si>
    <t>構成員</t>
    <rPh sb="0" eb="3">
      <t>コウセイイン</t>
    </rPh>
    <phoneticPr fontId="26"/>
  </si>
  <si>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6"/>
  </si>
  <si>
    <t>■</t>
    <phoneticPr fontId="26"/>
  </si>
  <si>
    <t>SPCの損益計算書</t>
    <rPh sb="4" eb="6">
      <t>ソンエキ</t>
    </rPh>
    <rPh sb="6" eb="8">
      <t>ケイサン</t>
    </rPh>
    <rPh sb="8" eb="9">
      <t>ショ</t>
    </rPh>
    <phoneticPr fontId="26"/>
  </si>
  <si>
    <t>事　　業　　年　　度</t>
    <phoneticPr fontId="26"/>
  </si>
  <si>
    <t>合　計</t>
    <rPh sb="0" eb="1">
      <t>ゴウ</t>
    </rPh>
    <rPh sb="2" eb="3">
      <t>ケイ</t>
    </rPh>
    <phoneticPr fontId="26"/>
  </si>
  <si>
    <t>①</t>
    <phoneticPr fontId="26"/>
  </si>
  <si>
    <t>営業収入</t>
    <rPh sb="0" eb="2">
      <t>エイギョウ</t>
    </rPh>
    <rPh sb="2" eb="4">
      <t>シュウニュウ</t>
    </rPh>
    <phoneticPr fontId="26"/>
  </si>
  <si>
    <t>・</t>
    <phoneticPr fontId="26"/>
  </si>
  <si>
    <t>②</t>
    <phoneticPr fontId="26"/>
  </si>
  <si>
    <t>営業費用</t>
    <phoneticPr fontId="26"/>
  </si>
  <si>
    <t>・</t>
    <phoneticPr fontId="26"/>
  </si>
  <si>
    <t>③</t>
    <phoneticPr fontId="26"/>
  </si>
  <si>
    <t>営業損益（＝①－②）</t>
    <phoneticPr fontId="26"/>
  </si>
  <si>
    <t>④</t>
    <phoneticPr fontId="26"/>
  </si>
  <si>
    <t>営業外収入</t>
    <phoneticPr fontId="26"/>
  </si>
  <si>
    <t>資金運用収入</t>
    <rPh sb="0" eb="2">
      <t>シキン</t>
    </rPh>
    <rPh sb="2" eb="4">
      <t>ウンヨウ</t>
    </rPh>
    <rPh sb="4" eb="6">
      <t>シュウニュウ</t>
    </rPh>
    <phoneticPr fontId="26"/>
  </si>
  <si>
    <t>営業外費用</t>
    <phoneticPr fontId="26"/>
  </si>
  <si>
    <t>⑥</t>
    <phoneticPr fontId="26"/>
  </si>
  <si>
    <t>営業外損益（＝④－⑤）</t>
    <phoneticPr fontId="26"/>
  </si>
  <si>
    <t>⑦</t>
    <phoneticPr fontId="26"/>
  </si>
  <si>
    <t>税引前当期利益（＝③＋⑥）</t>
    <rPh sb="0" eb="2">
      <t>ゼイビ</t>
    </rPh>
    <rPh sb="2" eb="3">
      <t>マエ</t>
    </rPh>
    <phoneticPr fontId="26"/>
  </si>
  <si>
    <t>⑧</t>
    <phoneticPr fontId="26"/>
  </si>
  <si>
    <t>法人税等</t>
    <rPh sb="3" eb="4">
      <t>ナド</t>
    </rPh>
    <phoneticPr fontId="26"/>
  </si>
  <si>
    <t>繰越欠損金</t>
    <rPh sb="0" eb="2">
      <t>クリコシ</t>
    </rPh>
    <rPh sb="2" eb="5">
      <t>ケッソンキン</t>
    </rPh>
    <phoneticPr fontId="26"/>
  </si>
  <si>
    <t>課税所得</t>
    <rPh sb="0" eb="2">
      <t>カゼイ</t>
    </rPh>
    <rPh sb="2" eb="4">
      <t>ショトク</t>
    </rPh>
    <phoneticPr fontId="26"/>
  </si>
  <si>
    <t>⑨</t>
    <phoneticPr fontId="26"/>
  </si>
  <si>
    <t>税引後当期利益（＝⑦－⑧）</t>
    <rPh sb="0" eb="2">
      <t>ゼイビ</t>
    </rPh>
    <rPh sb="2" eb="3">
      <t>ゴ</t>
    </rPh>
    <phoneticPr fontId="26"/>
  </si>
  <si>
    <t>■</t>
    <phoneticPr fontId="26"/>
  </si>
  <si>
    <t>SPCのキャッシュフロー表</t>
    <rPh sb="12" eb="13">
      <t>ヒョウ</t>
    </rPh>
    <phoneticPr fontId="26"/>
  </si>
  <si>
    <t>Cash-In</t>
    <phoneticPr fontId="26"/>
  </si>
  <si>
    <t>税引後当期利益</t>
    <rPh sb="0" eb="2">
      <t>ゼイビキ</t>
    </rPh>
    <rPh sb="2" eb="3">
      <t>ゴ</t>
    </rPh>
    <rPh sb="3" eb="5">
      <t>トウキ</t>
    </rPh>
    <rPh sb="5" eb="7">
      <t>リエキ</t>
    </rPh>
    <phoneticPr fontId="26"/>
  </si>
  <si>
    <t>出資金</t>
    <rPh sb="0" eb="3">
      <t>シュッシキン</t>
    </rPh>
    <phoneticPr fontId="26"/>
  </si>
  <si>
    <t>その他（　　　　）</t>
    <rPh sb="2" eb="3">
      <t>タ</t>
    </rPh>
    <phoneticPr fontId="26"/>
  </si>
  <si>
    <t>・</t>
    <phoneticPr fontId="26"/>
  </si>
  <si>
    <t>　　〃</t>
    <phoneticPr fontId="26"/>
  </si>
  <si>
    <t>Cash-Out</t>
    <phoneticPr fontId="26"/>
  </si>
  <si>
    <t>税引後当期損失</t>
    <rPh sb="0" eb="2">
      <t>ゼイビキ</t>
    </rPh>
    <rPh sb="2" eb="3">
      <t>ゴ</t>
    </rPh>
    <rPh sb="3" eb="5">
      <t>トウキ</t>
    </rPh>
    <rPh sb="5" eb="7">
      <t>ソンシツ</t>
    </rPh>
    <phoneticPr fontId="26"/>
  </si>
  <si>
    <t>配当前キャッシュフロー</t>
    <rPh sb="0" eb="2">
      <t>ハイトウ</t>
    </rPh>
    <rPh sb="2" eb="3">
      <t>マエ</t>
    </rPh>
    <phoneticPr fontId="26"/>
  </si>
  <si>
    <t>配当</t>
    <rPh sb="0" eb="2">
      <t>ハイトウ</t>
    </rPh>
    <phoneticPr fontId="26"/>
  </si>
  <si>
    <t>配当後キャッシュフロー（内部留保金）</t>
    <rPh sb="0" eb="2">
      <t>ハイトウ</t>
    </rPh>
    <rPh sb="2" eb="3">
      <t>ゴ</t>
    </rPh>
    <rPh sb="12" eb="14">
      <t>ナイブ</t>
    </rPh>
    <rPh sb="14" eb="17">
      <t>リュウホキン</t>
    </rPh>
    <phoneticPr fontId="26"/>
  </si>
  <si>
    <t>配当後キャッシュフロー（内部留保金）　　累計</t>
    <rPh sb="0" eb="2">
      <t>ハイトウ</t>
    </rPh>
    <rPh sb="2" eb="3">
      <t>ゴ</t>
    </rPh>
    <rPh sb="12" eb="14">
      <t>ナイブ</t>
    </rPh>
    <rPh sb="14" eb="17">
      <t>リュウホキン</t>
    </rPh>
    <rPh sb="20" eb="22">
      <t>ルイケイ</t>
    </rPh>
    <phoneticPr fontId="26"/>
  </si>
  <si>
    <t>―</t>
    <phoneticPr fontId="26"/>
  </si>
  <si>
    <t>■</t>
    <phoneticPr fontId="26"/>
  </si>
  <si>
    <t>評価指標</t>
    <rPh sb="0" eb="2">
      <t>ヒョウカ</t>
    </rPh>
    <rPh sb="2" eb="4">
      <t>シヒョウ</t>
    </rPh>
    <phoneticPr fontId="26"/>
  </si>
  <si>
    <t>事　　業　　年　　度</t>
    <phoneticPr fontId="26"/>
  </si>
  <si>
    <t>様式第14号（別紙2）</t>
    <rPh sb="7" eb="9">
      <t>ベッシ</t>
    </rPh>
    <phoneticPr fontId="26"/>
  </si>
  <si>
    <t>整備・運営事業</t>
    <rPh sb="0" eb="2">
      <t>セイビ</t>
    </rPh>
    <rPh sb="3" eb="5">
      <t>ウンエイ</t>
    </rPh>
    <rPh sb="5" eb="7">
      <t>ジギョウ</t>
    </rPh>
    <phoneticPr fontId="73"/>
  </si>
  <si>
    <t>様式集</t>
    <rPh sb="0" eb="1">
      <t>サマ</t>
    </rPh>
    <rPh sb="1" eb="2">
      <t>シキ</t>
    </rPh>
    <rPh sb="2" eb="3">
      <t>シュウ</t>
    </rPh>
    <phoneticPr fontId="73"/>
  </si>
  <si>
    <t>設計・建設期間</t>
    <phoneticPr fontId="26"/>
  </si>
  <si>
    <t>②補修費用</t>
    <rPh sb="1" eb="3">
      <t>ホシュウ</t>
    </rPh>
    <rPh sb="3" eb="5">
      <t>ヒヨウ</t>
    </rPh>
    <phoneticPr fontId="26"/>
  </si>
  <si>
    <t>E-IRR（配当前キャッシュフローの出資金に対するIRR）</t>
    <rPh sb="6" eb="8">
      <t>ハイトウ</t>
    </rPh>
    <rPh sb="8" eb="9">
      <t>マエ</t>
    </rPh>
    <rPh sb="18" eb="21">
      <t>シュッシキン</t>
    </rPh>
    <rPh sb="22" eb="23">
      <t>タイ</t>
    </rPh>
    <phoneticPr fontId="26"/>
  </si>
  <si>
    <t>E-IRR算定キャッシュフロー</t>
    <rPh sb="5" eb="7">
      <t>サンテイ</t>
    </rPh>
    <phoneticPr fontId="26"/>
  </si>
  <si>
    <t>※1</t>
    <phoneticPr fontId="26"/>
  </si>
  <si>
    <t>A3版・横（A4版に折込み）で作成すること。</t>
    <rPh sb="8" eb="9">
      <t>ハン</t>
    </rPh>
    <phoneticPr fontId="26"/>
  </si>
  <si>
    <t>※2</t>
    <phoneticPr fontId="26"/>
  </si>
  <si>
    <t>繰延欠損金は最長7年間繰越ができるものとする。</t>
    <rPh sb="0" eb="2">
      <t>クリノ</t>
    </rPh>
    <rPh sb="2" eb="5">
      <t>ケッソンキン</t>
    </rPh>
    <rPh sb="6" eb="8">
      <t>サイチョウ</t>
    </rPh>
    <rPh sb="9" eb="11">
      <t>ネンカン</t>
    </rPh>
    <rPh sb="11" eb="13">
      <t>クリコシ</t>
    </rPh>
    <phoneticPr fontId="26"/>
  </si>
  <si>
    <t>内容・算定根拠</t>
    <rPh sb="0" eb="2">
      <t>ナイヨウ</t>
    </rPh>
    <rPh sb="3" eb="5">
      <t>サンテイ</t>
    </rPh>
    <rPh sb="5" eb="7">
      <t>コンキョ</t>
    </rPh>
    <phoneticPr fontId="26"/>
  </si>
  <si>
    <t>提案単価</t>
    <rPh sb="0" eb="2">
      <t>テイアン</t>
    </rPh>
    <rPh sb="2" eb="4">
      <t>タンカ</t>
    </rPh>
    <phoneticPr fontId="26"/>
  </si>
  <si>
    <t>必要に応じ費目を増やして記入すること。</t>
    <rPh sb="0" eb="2">
      <t>ヒツヨウ</t>
    </rPh>
    <rPh sb="3" eb="4">
      <t>オウ</t>
    </rPh>
    <rPh sb="5" eb="7">
      <t>ヒモク</t>
    </rPh>
    <rPh sb="8" eb="9">
      <t>フ</t>
    </rPh>
    <rPh sb="12" eb="14">
      <t>キニュウ</t>
    </rPh>
    <phoneticPr fontId="26"/>
  </si>
  <si>
    <t>費用（年平均）</t>
    <rPh sb="0" eb="1">
      <t>ヒ</t>
    </rPh>
    <rPh sb="1" eb="2">
      <t>ヨウ</t>
    </rPh>
    <rPh sb="3" eb="6">
      <t>ネンヘイキン</t>
    </rPh>
    <phoneticPr fontId="26"/>
  </si>
  <si>
    <t>(単位：円/年)</t>
    <rPh sb="1" eb="3">
      <t>タンイ</t>
    </rPh>
    <phoneticPr fontId="26"/>
  </si>
  <si>
    <t>様式第16号-1-1（別紙1）</t>
    <rPh sb="11" eb="13">
      <t>ベッシ</t>
    </rPh>
    <phoneticPr fontId="26"/>
  </si>
  <si>
    <t>１．消費電力</t>
    <rPh sb="2" eb="4">
      <t>ショウヒ</t>
    </rPh>
    <rPh sb="4" eb="6">
      <t>デンリョク</t>
    </rPh>
    <phoneticPr fontId="26"/>
  </si>
  <si>
    <t>炉数</t>
    <rPh sb="0" eb="1">
      <t>ロ</t>
    </rPh>
    <rPh sb="1" eb="2">
      <t>スウ</t>
    </rPh>
    <phoneticPr fontId="26"/>
  </si>
  <si>
    <t>平均負荷率</t>
    <rPh sb="0" eb="2">
      <t>ヘイキン</t>
    </rPh>
    <rPh sb="2" eb="4">
      <t>フカ</t>
    </rPh>
    <rPh sb="4" eb="5">
      <t>リツ</t>
    </rPh>
    <phoneticPr fontId="26"/>
  </si>
  <si>
    <t>（kWh/日）</t>
    <rPh sb="5" eb="6">
      <t>ニチ</t>
    </rPh>
    <phoneticPr fontId="26"/>
  </si>
  <si>
    <t>（2炉）</t>
    <rPh sb="2" eb="3">
      <t>ロ</t>
    </rPh>
    <phoneticPr fontId="26"/>
  </si>
  <si>
    <t>（1炉）</t>
    <rPh sb="2" eb="3">
      <t>ロ</t>
    </rPh>
    <phoneticPr fontId="26"/>
  </si>
  <si>
    <t>２．発電電力</t>
    <rPh sb="2" eb="4">
      <t>ハツデン</t>
    </rPh>
    <rPh sb="4" eb="6">
      <t>デンリョク</t>
    </rPh>
    <phoneticPr fontId="26"/>
  </si>
  <si>
    <t>３．契約電力及び発電効率</t>
    <rPh sb="2" eb="4">
      <t>ケイヤク</t>
    </rPh>
    <rPh sb="4" eb="6">
      <t>デンリョク</t>
    </rPh>
    <rPh sb="6" eb="7">
      <t>オヨ</t>
    </rPh>
    <rPh sb="8" eb="10">
      <t>ハツデン</t>
    </rPh>
    <rPh sb="10" eb="12">
      <t>コウリツ</t>
    </rPh>
    <phoneticPr fontId="26"/>
  </si>
  <si>
    <t>2炉</t>
    <rPh sb="1" eb="2">
      <t>ロ</t>
    </rPh>
    <phoneticPr fontId="26"/>
  </si>
  <si>
    <t>1炉</t>
    <rPh sb="1" eb="2">
      <t>ロ</t>
    </rPh>
    <phoneticPr fontId="26"/>
  </si>
  <si>
    <t>発電効率①</t>
    <rPh sb="0" eb="2">
      <t>ハツデン</t>
    </rPh>
    <rPh sb="2" eb="4">
      <t>コウリツ</t>
    </rPh>
    <phoneticPr fontId="26"/>
  </si>
  <si>
    <t>％（設計ポイント）</t>
    <rPh sb="2" eb="4">
      <t>セッケイ</t>
    </rPh>
    <phoneticPr fontId="26"/>
  </si>
  <si>
    <t>発電効率②</t>
    <rPh sb="0" eb="2">
      <t>ハツデン</t>
    </rPh>
    <rPh sb="2" eb="4">
      <t>コウリツ</t>
    </rPh>
    <phoneticPr fontId="26"/>
  </si>
  <si>
    <t>４．電力量（自動計算）</t>
    <rPh sb="2" eb="4">
      <t>デンリョク</t>
    </rPh>
    <rPh sb="4" eb="5">
      <t>リョウ</t>
    </rPh>
    <rPh sb="6" eb="8">
      <t>ジドウ</t>
    </rPh>
    <rPh sb="8" eb="10">
      <t>ケイサン</t>
    </rPh>
    <phoneticPr fontId="26"/>
  </si>
  <si>
    <t>日発電
電力量
（kWｈ/日）</t>
    <rPh sb="0" eb="1">
      <t>ニチ</t>
    </rPh>
    <rPh sb="1" eb="3">
      <t>ハツデン</t>
    </rPh>
    <rPh sb="4" eb="6">
      <t>デンリョク</t>
    </rPh>
    <rPh sb="6" eb="7">
      <t>リョウ</t>
    </rPh>
    <rPh sb="13" eb="14">
      <t>ニチ</t>
    </rPh>
    <phoneticPr fontId="26"/>
  </si>
  <si>
    <t>日消費
電力量
（kWｈ/日）</t>
    <rPh sb="0" eb="1">
      <t>ニチ</t>
    </rPh>
    <rPh sb="1" eb="3">
      <t>ショウヒ</t>
    </rPh>
    <rPh sb="4" eb="6">
      <t>デンリョク</t>
    </rPh>
    <rPh sb="6" eb="7">
      <t>リョウ</t>
    </rPh>
    <rPh sb="13" eb="14">
      <t>ニチ</t>
    </rPh>
    <phoneticPr fontId="26"/>
  </si>
  <si>
    <t>日売電
電力量
（kWｈ/日）</t>
    <rPh sb="0" eb="1">
      <t>ニチ</t>
    </rPh>
    <rPh sb="1" eb="3">
      <t>バイデン</t>
    </rPh>
    <rPh sb="4" eb="6">
      <t>デンリョク</t>
    </rPh>
    <rPh sb="6" eb="7">
      <t>リョウ</t>
    </rPh>
    <rPh sb="13" eb="14">
      <t>ニチ</t>
    </rPh>
    <phoneticPr fontId="26"/>
  </si>
  <si>
    <t>年間発電
電力量
（kWｈ/年）</t>
    <rPh sb="0" eb="1">
      <t>ネン</t>
    </rPh>
    <rPh sb="1" eb="2">
      <t>カン</t>
    </rPh>
    <rPh sb="2" eb="4">
      <t>ハツデン</t>
    </rPh>
    <rPh sb="5" eb="7">
      <t>デンリョク</t>
    </rPh>
    <rPh sb="7" eb="8">
      <t>リョウ</t>
    </rPh>
    <rPh sb="14" eb="15">
      <t>ネン</t>
    </rPh>
    <phoneticPr fontId="26"/>
  </si>
  <si>
    <t>年間消費
電力量
（kWｈ/年）</t>
    <rPh sb="0" eb="2">
      <t>ネンカン</t>
    </rPh>
    <rPh sb="2" eb="4">
      <t>ショウヒ</t>
    </rPh>
    <rPh sb="5" eb="7">
      <t>デンリョク</t>
    </rPh>
    <rPh sb="7" eb="8">
      <t>リョウ</t>
    </rPh>
    <phoneticPr fontId="26"/>
  </si>
  <si>
    <t>年間売電
電力量
（kWｈ/年）</t>
    <rPh sb="0" eb="2">
      <t>ネンカン</t>
    </rPh>
    <rPh sb="2" eb="4">
      <t>バイデン</t>
    </rPh>
    <rPh sb="5" eb="7">
      <t>デンリョク</t>
    </rPh>
    <rPh sb="7" eb="8">
      <t>リョウ</t>
    </rPh>
    <phoneticPr fontId="26"/>
  </si>
  <si>
    <t>※5</t>
    <phoneticPr fontId="26"/>
  </si>
  <si>
    <t>※6</t>
    <phoneticPr fontId="26"/>
  </si>
  <si>
    <t>a</t>
    <phoneticPr fontId="26"/>
  </si>
  <si>
    <t>b</t>
    <phoneticPr fontId="26"/>
  </si>
  <si>
    <t>要求水準書に対する質問</t>
    <rPh sb="0" eb="2">
      <t>ヨウキュウ</t>
    </rPh>
    <rPh sb="2" eb="4">
      <t>スイジュン</t>
    </rPh>
    <rPh sb="4" eb="5">
      <t>ショ</t>
    </rPh>
    <rPh sb="6" eb="7">
      <t>タイ</t>
    </rPh>
    <rPh sb="9" eb="11">
      <t>シツモン</t>
    </rPh>
    <phoneticPr fontId="26"/>
  </si>
  <si>
    <t>a</t>
    <phoneticPr fontId="26"/>
  </si>
  <si>
    <t>b</t>
    <phoneticPr fontId="26"/>
  </si>
  <si>
    <t>・</t>
    <phoneticPr fontId="26"/>
  </si>
  <si>
    <t>・</t>
    <phoneticPr fontId="26"/>
  </si>
  <si>
    <t>②</t>
    <phoneticPr fontId="26"/>
  </si>
  <si>
    <t>③</t>
    <phoneticPr fontId="26"/>
  </si>
  <si>
    <t>①</t>
    <phoneticPr fontId="26"/>
  </si>
  <si>
    <t>(単位：円)</t>
    <rPh sb="1" eb="3">
      <t>タンイ</t>
    </rPh>
    <phoneticPr fontId="26"/>
  </si>
  <si>
    <t>人件費</t>
    <rPh sb="0" eb="3">
      <t>ジンケンヒ</t>
    </rPh>
    <phoneticPr fontId="26"/>
  </si>
  <si>
    <t>維持管理費（補修費用除く）</t>
    <rPh sb="0" eb="2">
      <t>イジ</t>
    </rPh>
    <rPh sb="2" eb="4">
      <t>カンリ</t>
    </rPh>
    <rPh sb="4" eb="5">
      <t>ヒ</t>
    </rPh>
    <rPh sb="6" eb="8">
      <t>ホシュウ</t>
    </rPh>
    <rPh sb="8" eb="10">
      <t>ヒヨウ</t>
    </rPh>
    <rPh sb="10" eb="11">
      <t>ノゾ</t>
    </rPh>
    <phoneticPr fontId="26"/>
  </si>
  <si>
    <t>電力等の基本料金</t>
    <rPh sb="0" eb="3">
      <t>デンリョクトウ</t>
    </rPh>
    <rPh sb="4" eb="7">
      <t>キホンリョウ</t>
    </rPh>
    <rPh sb="7" eb="8">
      <t>カネ</t>
    </rPh>
    <phoneticPr fontId="26"/>
  </si>
  <si>
    <t>その他費用</t>
    <rPh sb="2" eb="3">
      <t>タ</t>
    </rPh>
    <rPh sb="3" eb="5">
      <t>ヒヨウ</t>
    </rPh>
    <phoneticPr fontId="26"/>
  </si>
  <si>
    <t>事業収支計画</t>
    <rPh sb="0" eb="2">
      <t>ジギョウ</t>
    </rPh>
    <rPh sb="2" eb="4">
      <t>シュウシ</t>
    </rPh>
    <rPh sb="4" eb="6">
      <t>ケイカク</t>
    </rPh>
    <phoneticPr fontId="26"/>
  </si>
  <si>
    <t>費目（補修費用を除く固定費）</t>
    <rPh sb="0" eb="1">
      <t>ヒ</t>
    </rPh>
    <rPh sb="1" eb="2">
      <t>メ</t>
    </rPh>
    <rPh sb="3" eb="5">
      <t>ホシュウ</t>
    </rPh>
    <rPh sb="5" eb="7">
      <t>ヒヨウ</t>
    </rPh>
    <rPh sb="8" eb="9">
      <t>ノゾ</t>
    </rPh>
    <rPh sb="10" eb="12">
      <t>コテイ</t>
    </rPh>
    <rPh sb="12" eb="13">
      <t>ヒ</t>
    </rPh>
    <phoneticPr fontId="26"/>
  </si>
  <si>
    <t>(2)予備性能試験</t>
    <rPh sb="3" eb="5">
      <t>ヨビ</t>
    </rPh>
    <rPh sb="5" eb="7">
      <t>セイノウ</t>
    </rPh>
    <rPh sb="7" eb="9">
      <t>シケン</t>
    </rPh>
    <phoneticPr fontId="26"/>
  </si>
  <si>
    <t>処理量（計画値）</t>
    <rPh sb="0" eb="2">
      <t>ショリ</t>
    </rPh>
    <rPh sb="2" eb="3">
      <t>リョウ</t>
    </rPh>
    <rPh sb="4" eb="6">
      <t>ケイカク</t>
    </rPh>
    <rPh sb="6" eb="7">
      <t>アタイ</t>
    </rPh>
    <phoneticPr fontId="26"/>
  </si>
  <si>
    <t>ｔ/年</t>
    <rPh sb="2" eb="3">
      <t>ネン</t>
    </rPh>
    <phoneticPr fontId="26"/>
  </si>
  <si>
    <t>設計・建設期間</t>
    <rPh sb="0" eb="2">
      <t>セッケイ</t>
    </rPh>
    <rPh sb="3" eb="5">
      <t>ケンセツ</t>
    </rPh>
    <rPh sb="5" eb="7">
      <t>キカン</t>
    </rPh>
    <phoneticPr fontId="26"/>
  </si>
  <si>
    <t>第2章</t>
    <rPh sb="0" eb="1">
      <t>ダイ</t>
    </rPh>
    <rPh sb="2" eb="3">
      <t>ショウ</t>
    </rPh>
    <phoneticPr fontId="26"/>
  </si>
  <si>
    <t>8</t>
    <phoneticPr fontId="26"/>
  </si>
  <si>
    <t>(2)</t>
    <phoneticPr fontId="26"/>
  </si>
  <si>
    <t>1.5.1</t>
    <phoneticPr fontId="26"/>
  </si>
  <si>
    <t>5</t>
    <phoneticPr fontId="26"/>
  </si>
  <si>
    <t>費用明細書（補修費用）</t>
    <rPh sb="0" eb="2">
      <t>ヒヨウ</t>
    </rPh>
    <rPh sb="2" eb="4">
      <t>メイサイ</t>
    </rPh>
    <rPh sb="4" eb="5">
      <t>ショ</t>
    </rPh>
    <rPh sb="6" eb="8">
      <t>ホシュウ</t>
    </rPh>
    <rPh sb="8" eb="10">
      <t>ヒヨウ</t>
    </rPh>
    <phoneticPr fontId="26"/>
  </si>
  <si>
    <t>費目（補修費用）</t>
    <rPh sb="0" eb="1">
      <t>ヒ</t>
    </rPh>
    <rPh sb="1" eb="2">
      <t>メ</t>
    </rPh>
    <rPh sb="3" eb="5">
      <t>ホシュウ</t>
    </rPh>
    <rPh sb="5" eb="7">
      <t>ヒヨウ</t>
    </rPh>
    <phoneticPr fontId="26"/>
  </si>
  <si>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26"/>
  </si>
  <si>
    <t>リスク管理方法</t>
    <rPh sb="3" eb="5">
      <t>カンリ</t>
    </rPh>
    <rPh sb="5" eb="7">
      <t>ホウホウ</t>
    </rPh>
    <phoneticPr fontId="26"/>
  </si>
  <si>
    <t>リスク顕在化確率</t>
    <rPh sb="3" eb="6">
      <t>ケンザイカ</t>
    </rPh>
    <phoneticPr fontId="26"/>
  </si>
  <si>
    <t>リスク顕在化による
影響の大きさ</t>
    <rPh sb="3" eb="6">
      <t>ケンザイカ</t>
    </rPh>
    <rPh sb="10" eb="12">
      <t>エイキョウ</t>
    </rPh>
    <rPh sb="13" eb="14">
      <t>オオ</t>
    </rPh>
    <phoneticPr fontId="26"/>
  </si>
  <si>
    <t>リスク顕在化前</t>
    <rPh sb="3" eb="6">
      <t>ケンザイカ</t>
    </rPh>
    <rPh sb="6" eb="7">
      <t>マエ</t>
    </rPh>
    <phoneticPr fontId="26"/>
  </si>
  <si>
    <t>リスク顕在化後</t>
    <rPh sb="3" eb="6">
      <t>ケンザイカ</t>
    </rPh>
    <rPh sb="6" eb="7">
      <t>ゴ</t>
    </rPh>
    <phoneticPr fontId="26"/>
  </si>
  <si>
    <t>当該リスクを顕在化させないための方策</t>
    <rPh sb="6" eb="9">
      <t>ケンザイカ</t>
    </rPh>
    <phoneticPr fontId="26"/>
  </si>
  <si>
    <t>被害を最小化するための方策</t>
    <rPh sb="0" eb="2">
      <t>ヒガイ</t>
    </rPh>
    <rPh sb="3" eb="6">
      <t>サイショウカ</t>
    </rPh>
    <rPh sb="11" eb="13">
      <t>ホウサク</t>
    </rPh>
    <phoneticPr fontId="26"/>
  </si>
  <si>
    <t>リスクの種類</t>
    <phoneticPr fontId="26"/>
  </si>
  <si>
    <t>※2</t>
    <phoneticPr fontId="26"/>
  </si>
  <si>
    <t>リスク顕在化確率</t>
    <phoneticPr fontId="26"/>
  </si>
  <si>
    <t>リスク顕在化による影響の大きさ</t>
    <phoneticPr fontId="26"/>
  </si>
  <si>
    <t>総　計</t>
  </si>
  <si>
    <t>小　計</t>
  </si>
  <si>
    <t>その他</t>
  </si>
  <si>
    <t>※5</t>
  </si>
  <si>
    <t>※6</t>
  </si>
  <si>
    <t>※3</t>
  </si>
  <si>
    <t>※4</t>
  </si>
  <si>
    <t>※7</t>
  </si>
  <si>
    <t>No.</t>
  </si>
  <si>
    <t>負担者</t>
  </si>
  <si>
    <t>様式第1号</t>
    <rPh sb="0" eb="2">
      <t>ヨウシキ</t>
    </rPh>
    <rPh sb="2" eb="3">
      <t>ダイ</t>
    </rPh>
    <rPh sb="4" eb="5">
      <t>ゴウ</t>
    </rPh>
    <phoneticPr fontId="26"/>
  </si>
  <si>
    <t>入札説明書等に関する質問書</t>
    <rPh sb="0" eb="2">
      <t>ニュウサツ</t>
    </rPh>
    <rPh sb="2" eb="5">
      <t>セツメイショ</t>
    </rPh>
    <rPh sb="5" eb="6">
      <t>ナド</t>
    </rPh>
    <rPh sb="7" eb="8">
      <t>カン</t>
    </rPh>
    <rPh sb="10" eb="12">
      <t>シツモン</t>
    </rPh>
    <rPh sb="12" eb="13">
      <t>ショ</t>
    </rPh>
    <phoneticPr fontId="26"/>
  </si>
  <si>
    <t>質問者</t>
    <rPh sb="0" eb="3">
      <t>シツモンシャ</t>
    </rPh>
    <phoneticPr fontId="26"/>
  </si>
  <si>
    <t>会社名</t>
    <rPh sb="0" eb="2">
      <t>カイシャ</t>
    </rPh>
    <rPh sb="2" eb="3">
      <t>メイ</t>
    </rPh>
    <phoneticPr fontId="26"/>
  </si>
  <si>
    <t>所在地</t>
    <rPh sb="0" eb="3">
      <t>ショザイチ</t>
    </rPh>
    <phoneticPr fontId="26"/>
  </si>
  <si>
    <t>担当者</t>
    <rPh sb="0" eb="3">
      <t>タントウシャ</t>
    </rPh>
    <phoneticPr fontId="26"/>
  </si>
  <si>
    <t>氏名</t>
    <rPh sb="0" eb="2">
      <t>シメイ</t>
    </rPh>
    <phoneticPr fontId="26"/>
  </si>
  <si>
    <t>所属</t>
    <rPh sb="0" eb="2">
      <t>ショゾク</t>
    </rPh>
    <phoneticPr fontId="26"/>
  </si>
  <si>
    <t>電話</t>
    <rPh sb="0" eb="2">
      <t>デンワ</t>
    </rPh>
    <phoneticPr fontId="26"/>
  </si>
  <si>
    <t>FAX</t>
    <phoneticPr fontId="26"/>
  </si>
  <si>
    <t>E-mail</t>
    <phoneticPr fontId="26"/>
  </si>
  <si>
    <t>SPCの出資構成</t>
    <rPh sb="4" eb="6">
      <t>シュッシ</t>
    </rPh>
    <rPh sb="6" eb="8">
      <t>コウセイ</t>
    </rPh>
    <phoneticPr fontId="26"/>
  </si>
  <si>
    <t>入札説明書に対する質問</t>
    <phoneticPr fontId="26"/>
  </si>
  <si>
    <t>No.</t>
    <phoneticPr fontId="26"/>
  </si>
  <si>
    <t>頁</t>
    <rPh sb="0" eb="1">
      <t>ページ</t>
    </rPh>
    <phoneticPr fontId="26"/>
  </si>
  <si>
    <t>大項目</t>
    <rPh sb="0" eb="3">
      <t>ダイコウモク</t>
    </rPh>
    <phoneticPr fontId="26"/>
  </si>
  <si>
    <t>中項目</t>
    <rPh sb="0" eb="1">
      <t>チュウ</t>
    </rPh>
    <rPh sb="1" eb="3">
      <t>コウモク</t>
    </rPh>
    <phoneticPr fontId="26"/>
  </si>
  <si>
    <t>小項目</t>
    <rPh sb="0" eb="3">
      <t>ショウコウモク</t>
    </rPh>
    <phoneticPr fontId="26"/>
  </si>
  <si>
    <t>項目名</t>
    <rPh sb="0" eb="2">
      <t>コウモク</t>
    </rPh>
    <rPh sb="2" eb="3">
      <t>メイ</t>
    </rPh>
    <phoneticPr fontId="26"/>
  </si>
  <si>
    <t>質問の内容</t>
    <rPh sb="0" eb="2">
      <t>シツモン</t>
    </rPh>
    <rPh sb="3" eb="5">
      <t>ナイヨウ</t>
    </rPh>
    <phoneticPr fontId="26"/>
  </si>
  <si>
    <t>例</t>
    <rPh sb="0" eb="1">
      <t>レイ</t>
    </rPh>
    <phoneticPr fontId="26"/>
  </si>
  <si>
    <t>第1章</t>
    <rPh sb="0" eb="1">
      <t>ダイ</t>
    </rPh>
    <rPh sb="2" eb="3">
      <t>ショウ</t>
    </rPh>
    <phoneticPr fontId="26"/>
  </si>
  <si>
    <t>No.</t>
    <phoneticPr fontId="26"/>
  </si>
  <si>
    <t>落札者決定基準に対する質問</t>
    <phoneticPr fontId="26"/>
  </si>
  <si>
    <t>No.</t>
    <phoneticPr fontId="26"/>
  </si>
  <si>
    <t>表中</t>
    <rPh sb="0" eb="2">
      <t>ヒョウチュウ</t>
    </rPh>
    <phoneticPr fontId="26"/>
  </si>
  <si>
    <t>様式集に対する質問</t>
    <phoneticPr fontId="26"/>
  </si>
  <si>
    <t>No.</t>
    <phoneticPr fontId="26"/>
  </si>
  <si>
    <t>様式</t>
    <rPh sb="0" eb="2">
      <t>ヨウシキ</t>
    </rPh>
    <phoneticPr fontId="26"/>
  </si>
  <si>
    <t>カナ等</t>
    <rPh sb="2" eb="3">
      <t>トウ</t>
    </rPh>
    <phoneticPr fontId="26"/>
  </si>
  <si>
    <t>基本協定書(案）に対する質問</t>
    <phoneticPr fontId="26"/>
  </si>
  <si>
    <t>No.</t>
    <phoneticPr fontId="26"/>
  </si>
  <si>
    <t>条</t>
    <rPh sb="0" eb="1">
      <t>ジョウ</t>
    </rPh>
    <phoneticPr fontId="26"/>
  </si>
  <si>
    <t>項</t>
    <rPh sb="0" eb="1">
      <t>コウ</t>
    </rPh>
    <phoneticPr fontId="26"/>
  </si>
  <si>
    <t>号</t>
    <rPh sb="0" eb="1">
      <t>ゴウ</t>
    </rPh>
    <phoneticPr fontId="26"/>
  </si>
  <si>
    <t>1</t>
    <phoneticPr fontId="26"/>
  </si>
  <si>
    <t>No.</t>
    <phoneticPr fontId="26"/>
  </si>
  <si>
    <t>※1</t>
    <phoneticPr fontId="26"/>
  </si>
  <si>
    <t>※2</t>
    <phoneticPr fontId="26"/>
  </si>
  <si>
    <t>※3</t>
    <phoneticPr fontId="26"/>
  </si>
  <si>
    <t>項目の数字入力は半角を使用すること。</t>
    <phoneticPr fontId="26"/>
  </si>
  <si>
    <t>※4</t>
    <phoneticPr fontId="26"/>
  </si>
  <si>
    <t>単位：円</t>
    <rPh sb="0" eb="2">
      <t>タンイ</t>
    </rPh>
    <rPh sb="3" eb="4">
      <t>エン</t>
    </rPh>
    <phoneticPr fontId="26"/>
  </si>
  <si>
    <t>費目</t>
    <rPh sb="0" eb="2">
      <t>ヒモク</t>
    </rPh>
    <phoneticPr fontId="26"/>
  </si>
  <si>
    <t>円/t</t>
    <rPh sb="0" eb="1">
      <t>エン</t>
    </rPh>
    <phoneticPr fontId="26"/>
  </si>
  <si>
    <t>⑤</t>
    <phoneticPr fontId="26"/>
  </si>
  <si>
    <t>合計</t>
    <rPh sb="0" eb="2">
      <t>ゴウケイ</t>
    </rPh>
    <phoneticPr fontId="26"/>
  </si>
  <si>
    <t>※1</t>
    <phoneticPr fontId="26"/>
  </si>
  <si>
    <t>※3</t>
    <phoneticPr fontId="26"/>
  </si>
  <si>
    <t>受付グループ名：</t>
    <rPh sb="0" eb="2">
      <t>ウケツケ</t>
    </rPh>
    <rPh sb="6" eb="7">
      <t>メイ</t>
    </rPh>
    <phoneticPr fontId="26"/>
  </si>
  <si>
    <t>事業年度</t>
    <phoneticPr fontId="26"/>
  </si>
  <si>
    <t>合計</t>
    <rPh sb="0" eb="1">
      <t>ゴウ</t>
    </rPh>
    <rPh sb="1" eb="2">
      <t>ケイ</t>
    </rPh>
    <phoneticPr fontId="26"/>
  </si>
  <si>
    <t>・</t>
    <phoneticPr fontId="26"/>
  </si>
  <si>
    <t>※1</t>
    <phoneticPr fontId="26"/>
  </si>
  <si>
    <t>人件費単価
（千円/人）</t>
    <rPh sb="0" eb="3">
      <t>ジンケンヒ</t>
    </rPh>
    <rPh sb="3" eb="5">
      <t>タンカ</t>
    </rPh>
    <rPh sb="7" eb="9">
      <t>センエン</t>
    </rPh>
    <rPh sb="10" eb="11">
      <t>ニン</t>
    </rPh>
    <phoneticPr fontId="26"/>
  </si>
  <si>
    <t>必要人数（人）</t>
    <phoneticPr fontId="26"/>
  </si>
  <si>
    <t>人件費合計
（千円）</t>
    <rPh sb="0" eb="3">
      <t>ジンケンヒ</t>
    </rPh>
    <rPh sb="3" eb="5">
      <t>ゴウケイ</t>
    </rPh>
    <rPh sb="7" eb="9">
      <t>センエン</t>
    </rPh>
    <phoneticPr fontId="26"/>
  </si>
  <si>
    <r>
      <t xml:space="preserve">職　種
</t>
    </r>
    <r>
      <rPr>
        <sz val="10"/>
        <rFont val="ＭＳ 明朝"/>
        <family val="1"/>
        <charset val="128"/>
      </rPr>
      <t>（必要な法的資格）</t>
    </r>
    <phoneticPr fontId="26"/>
  </si>
  <si>
    <t>※2</t>
    <phoneticPr fontId="26"/>
  </si>
  <si>
    <t>※4</t>
    <phoneticPr fontId="26"/>
  </si>
  <si>
    <t>※2</t>
  </si>
  <si>
    <t>管理要員</t>
    <rPh sb="0" eb="2">
      <t>カンリ</t>
    </rPh>
    <rPh sb="2" eb="4">
      <t>ヨウイン</t>
    </rPh>
    <phoneticPr fontId="26"/>
  </si>
  <si>
    <t>運転要員</t>
    <rPh sb="0" eb="2">
      <t>ウンテン</t>
    </rPh>
    <rPh sb="2" eb="4">
      <t>ヨウイン</t>
    </rPh>
    <phoneticPr fontId="26"/>
  </si>
  <si>
    <t>種別</t>
    <rPh sb="0" eb="2">
      <t>シュベツ</t>
    </rPh>
    <phoneticPr fontId="26"/>
  </si>
  <si>
    <t>機械設備工事</t>
  </si>
  <si>
    <t>4.</t>
  </si>
  <si>
    <t>5.</t>
  </si>
  <si>
    <t>6.</t>
  </si>
  <si>
    <t>7.</t>
  </si>
  <si>
    <t>8.</t>
  </si>
  <si>
    <t>配管工事</t>
    <rPh sb="0" eb="2">
      <t>ハイカン</t>
    </rPh>
    <phoneticPr fontId="26"/>
  </si>
  <si>
    <t>電気・計装工事</t>
    <rPh sb="0" eb="2">
      <t>デンキ</t>
    </rPh>
    <rPh sb="3" eb="5">
      <t>ケイソウ</t>
    </rPh>
    <rPh sb="5" eb="7">
      <t>コウジ</t>
    </rPh>
    <phoneticPr fontId="26"/>
  </si>
  <si>
    <t>共通仮設費</t>
    <rPh sb="0" eb="2">
      <t>キョウツウ</t>
    </rPh>
    <rPh sb="2" eb="4">
      <t>カセツ</t>
    </rPh>
    <rPh sb="4" eb="5">
      <t>ヒ</t>
    </rPh>
    <phoneticPr fontId="26"/>
  </si>
  <si>
    <t>現場管理費</t>
    <rPh sb="0" eb="2">
      <t>ゲンバ</t>
    </rPh>
    <rPh sb="2" eb="5">
      <t>カンリヒ</t>
    </rPh>
    <phoneticPr fontId="26"/>
  </si>
  <si>
    <t>一般管理費</t>
    <rPh sb="0" eb="2">
      <t>イッパン</t>
    </rPh>
    <rPh sb="2" eb="5">
      <t>カンリヒ</t>
    </rPh>
    <phoneticPr fontId="26"/>
  </si>
  <si>
    <t>建築工事</t>
    <rPh sb="0" eb="2">
      <t>ケンチク</t>
    </rPh>
    <phoneticPr fontId="26"/>
  </si>
  <si>
    <t>3.</t>
  </si>
  <si>
    <t>b欄</t>
    <rPh sb="1" eb="2">
      <t>ラン</t>
    </rPh>
    <phoneticPr fontId="26"/>
  </si>
  <si>
    <t>基本契約書(案）に対する質問</t>
    <rPh sb="0" eb="2">
      <t>キホン</t>
    </rPh>
    <rPh sb="2" eb="5">
      <t>ケイヤクショ</t>
    </rPh>
    <phoneticPr fontId="26"/>
  </si>
  <si>
    <t>建設工事請負契約書(案）に対する質問</t>
    <rPh sb="0" eb="2">
      <t>ケンセツ</t>
    </rPh>
    <rPh sb="2" eb="4">
      <t>コウジ</t>
    </rPh>
    <rPh sb="4" eb="6">
      <t>ウケオイ</t>
    </rPh>
    <rPh sb="6" eb="8">
      <t>ケイヤク</t>
    </rPh>
    <rPh sb="8" eb="9">
      <t>ショ</t>
    </rPh>
    <phoneticPr fontId="26"/>
  </si>
  <si>
    <t>各企業の役割分担・実施体制</t>
    <rPh sb="0" eb="3">
      <t>カクキギョウ</t>
    </rPh>
    <rPh sb="4" eb="6">
      <t>ヤクワリ</t>
    </rPh>
    <rPh sb="6" eb="8">
      <t>ブンタン</t>
    </rPh>
    <rPh sb="9" eb="11">
      <t>ジッシ</t>
    </rPh>
    <rPh sb="11" eb="13">
      <t>タイセイ</t>
    </rPh>
    <phoneticPr fontId="26"/>
  </si>
  <si>
    <t>対面的対話における確認事項</t>
    <rPh sb="0" eb="3">
      <t>タイメンテキ</t>
    </rPh>
    <rPh sb="3" eb="5">
      <t>タイワ</t>
    </rPh>
    <rPh sb="9" eb="11">
      <t>カクニン</t>
    </rPh>
    <rPh sb="11" eb="13">
      <t>ジコウ</t>
    </rPh>
    <phoneticPr fontId="26"/>
  </si>
  <si>
    <t>休炉</t>
  </si>
  <si>
    <t>分類</t>
    <rPh sb="0" eb="2">
      <t>ブンルイ</t>
    </rPh>
    <phoneticPr fontId="26"/>
  </si>
  <si>
    <t>設備電力</t>
    <rPh sb="0" eb="2">
      <t>セツビ</t>
    </rPh>
    <rPh sb="2" eb="4">
      <t>デンリョク</t>
    </rPh>
    <phoneticPr fontId="26"/>
  </si>
  <si>
    <t>ごみ質</t>
    <rPh sb="2" eb="3">
      <t>シツ</t>
    </rPh>
    <phoneticPr fontId="26"/>
  </si>
  <si>
    <t>運転
日数
(日/年)</t>
    <rPh sb="0" eb="2">
      <t>ウンテン</t>
    </rPh>
    <rPh sb="3" eb="5">
      <t>ニッスウ</t>
    </rPh>
    <rPh sb="7" eb="8">
      <t>ニチ</t>
    </rPh>
    <rPh sb="9" eb="10">
      <t>ネン</t>
    </rPh>
    <phoneticPr fontId="26"/>
  </si>
  <si>
    <t>消費電力量</t>
    <rPh sb="0" eb="2">
      <t>ショウヒ</t>
    </rPh>
    <rPh sb="2" eb="4">
      <t>デンリョク</t>
    </rPh>
    <rPh sb="4" eb="5">
      <t>リョウ</t>
    </rPh>
    <phoneticPr fontId="26"/>
  </si>
  <si>
    <t>契約電力</t>
    <rPh sb="0" eb="2">
      <t>ケイヤク</t>
    </rPh>
    <rPh sb="2" eb="4">
      <t>デンリョク</t>
    </rPh>
    <phoneticPr fontId="26"/>
  </si>
  <si>
    <t>操炉計画</t>
    <rPh sb="0" eb="2">
      <t>ミサオロ</t>
    </rPh>
    <rPh sb="2" eb="4">
      <t>ケイカク</t>
    </rPh>
    <phoneticPr fontId="26"/>
  </si>
  <si>
    <t>月</t>
    <rPh sb="0" eb="1">
      <t>ツキ</t>
    </rPh>
    <phoneticPr fontId="26"/>
  </si>
  <si>
    <t>4月</t>
    <rPh sb="1" eb="2">
      <t>ガツ</t>
    </rPh>
    <phoneticPr fontId="26"/>
  </si>
  <si>
    <t>5月</t>
    <rPh sb="1" eb="2">
      <t>ガツ</t>
    </rPh>
    <phoneticPr fontId="26"/>
  </si>
  <si>
    <t>6月</t>
    <rPh sb="1" eb="2">
      <t>ガツ</t>
    </rPh>
    <phoneticPr fontId="26"/>
  </si>
  <si>
    <t>7月</t>
    <rPh sb="1" eb="2">
      <t>ガツ</t>
    </rPh>
    <phoneticPr fontId="26"/>
  </si>
  <si>
    <t>8月</t>
    <rPh sb="1" eb="2">
      <t>ガツ</t>
    </rPh>
    <phoneticPr fontId="26"/>
  </si>
  <si>
    <t>9月</t>
    <rPh sb="1" eb="2">
      <t>ガツ</t>
    </rPh>
    <phoneticPr fontId="26"/>
  </si>
  <si>
    <t>日数</t>
    <rPh sb="0" eb="2">
      <t>ニッスウ</t>
    </rPh>
    <phoneticPr fontId="26"/>
  </si>
  <si>
    <t>10月</t>
    <rPh sb="2" eb="3">
      <t>ガツ</t>
    </rPh>
    <phoneticPr fontId="26"/>
  </si>
  <si>
    <t>11月</t>
    <rPh sb="2" eb="3">
      <t>ガツ</t>
    </rPh>
    <phoneticPr fontId="26"/>
  </si>
  <si>
    <t>12月</t>
    <rPh sb="2" eb="3">
      <t>ガツ</t>
    </rPh>
    <phoneticPr fontId="26"/>
  </si>
  <si>
    <t>1月</t>
    <rPh sb="1" eb="2">
      <t>ガツ</t>
    </rPh>
    <phoneticPr fontId="26"/>
  </si>
  <si>
    <t>2月</t>
    <rPh sb="1" eb="2">
      <t>ガツ</t>
    </rPh>
    <phoneticPr fontId="26"/>
  </si>
  <si>
    <t>3月</t>
    <rPh sb="1" eb="2">
      <t>ガツ</t>
    </rPh>
    <phoneticPr fontId="26"/>
  </si>
  <si>
    <t>①</t>
    <phoneticPr fontId="26"/>
  </si>
  <si>
    <t>工事費</t>
    <rPh sb="0" eb="3">
      <t>コウジヒ</t>
    </rPh>
    <phoneticPr fontId="26"/>
  </si>
  <si>
    <t>割合</t>
    <rPh sb="0" eb="2">
      <t>ワリアイ</t>
    </rPh>
    <phoneticPr fontId="26"/>
  </si>
  <si>
    <t>1.</t>
    <phoneticPr fontId="26"/>
  </si>
  <si>
    <t>土木工事</t>
    <phoneticPr fontId="26"/>
  </si>
  <si>
    <t>2.</t>
    <phoneticPr fontId="26"/>
  </si>
  <si>
    <t>※1</t>
    <phoneticPr fontId="26"/>
  </si>
  <si>
    <t>※2</t>
    <phoneticPr fontId="26"/>
  </si>
  <si>
    <t>※4</t>
    <phoneticPr fontId="26"/>
  </si>
  <si>
    <t>※5</t>
    <phoneticPr fontId="26"/>
  </si>
  <si>
    <t>※1</t>
    <phoneticPr fontId="26"/>
  </si>
  <si>
    <t>A3版・横で作成すること</t>
    <phoneticPr fontId="26"/>
  </si>
  <si>
    <t>※2</t>
    <phoneticPr fontId="26"/>
  </si>
  <si>
    <t>※3</t>
    <phoneticPr fontId="26"/>
  </si>
  <si>
    <t>3</t>
    <phoneticPr fontId="26"/>
  </si>
  <si>
    <t>ア　建設工事</t>
    <rPh sb="2" eb="4">
      <t>ケンセツ</t>
    </rPh>
    <rPh sb="4" eb="6">
      <t>コウジ</t>
    </rPh>
    <phoneticPr fontId="26"/>
  </si>
  <si>
    <t>1-3</t>
    <phoneticPr fontId="26"/>
  </si>
  <si>
    <t>6</t>
    <phoneticPr fontId="26"/>
  </si>
  <si>
    <t>第5章</t>
    <rPh sb="0" eb="1">
      <t>ダイ</t>
    </rPh>
    <rPh sb="2" eb="3">
      <t>ショウ</t>
    </rPh>
    <phoneticPr fontId="26"/>
  </si>
  <si>
    <t>3</t>
    <phoneticPr fontId="26"/>
  </si>
  <si>
    <t>1</t>
    <phoneticPr fontId="26"/>
  </si>
  <si>
    <t>(1)</t>
    <phoneticPr fontId="26"/>
  </si>
  <si>
    <t>1</t>
    <phoneticPr fontId="26"/>
  </si>
  <si>
    <t>目的</t>
    <rPh sb="0" eb="2">
      <t>モクテキ</t>
    </rPh>
    <phoneticPr fontId="26"/>
  </si>
  <si>
    <t>○</t>
    <phoneticPr fontId="26"/>
  </si>
  <si>
    <t>第14号-1</t>
    <phoneticPr fontId="26"/>
  </si>
  <si>
    <t>単位</t>
    <rPh sb="0" eb="2">
      <t>タンイ</t>
    </rPh>
    <phoneticPr fontId="26"/>
  </si>
  <si>
    <t>様式第14号（別紙1）</t>
    <rPh sb="5" eb="6">
      <t>ゴウ</t>
    </rPh>
    <rPh sb="7" eb="9">
      <t>ベッシ</t>
    </rPh>
    <phoneticPr fontId="26"/>
  </si>
  <si>
    <t>様式第14号（別紙3）</t>
    <rPh sb="7" eb="9">
      <t>ベッシ</t>
    </rPh>
    <phoneticPr fontId="26"/>
  </si>
  <si>
    <t>グループ名</t>
    <rPh sb="4" eb="5">
      <t>メイ</t>
    </rPh>
    <phoneticPr fontId="26"/>
  </si>
  <si>
    <t>FAX</t>
    <phoneticPr fontId="26"/>
  </si>
  <si>
    <t>E-mail</t>
    <phoneticPr fontId="26"/>
  </si>
  <si>
    <t>様式第11号-2</t>
    <rPh sb="0" eb="2">
      <t>ヨウシキ</t>
    </rPh>
    <rPh sb="2" eb="3">
      <t>ダイ</t>
    </rPh>
    <rPh sb="5" eb="6">
      <t>ゴウ</t>
    </rPh>
    <phoneticPr fontId="26"/>
  </si>
  <si>
    <t>様式第13号-1</t>
    <rPh sb="0" eb="2">
      <t>ヨウシキ</t>
    </rPh>
    <rPh sb="2" eb="3">
      <t>ダイ</t>
    </rPh>
    <rPh sb="5" eb="6">
      <t>ゴウ</t>
    </rPh>
    <phoneticPr fontId="26"/>
  </si>
  <si>
    <t>付保する保険の内容</t>
    <rPh sb="0" eb="2">
      <t>フホ</t>
    </rPh>
    <rPh sb="4" eb="6">
      <t>ホケン</t>
    </rPh>
    <rPh sb="7" eb="9">
      <t>ナイヨウ</t>
    </rPh>
    <phoneticPr fontId="26"/>
  </si>
  <si>
    <t>保険名</t>
  </si>
  <si>
    <t>契約者</t>
  </si>
  <si>
    <t>被保険者</t>
  </si>
  <si>
    <t>保険期間</t>
  </si>
  <si>
    <t>保険概要</t>
  </si>
  <si>
    <t>特約</t>
  </si>
  <si>
    <t>対応するリスク</t>
  </si>
  <si>
    <t>（年）</t>
    <rPh sb="1" eb="2">
      <t>ネン</t>
    </rPh>
    <phoneticPr fontId="26"/>
  </si>
  <si>
    <t>有無</t>
  </si>
  <si>
    <t>内容</t>
  </si>
  <si>
    <t>No.</t>
    <phoneticPr fontId="26"/>
  </si>
  <si>
    <t>補償額</t>
    <phoneticPr fontId="26"/>
  </si>
  <si>
    <t>保険料</t>
    <phoneticPr fontId="26"/>
  </si>
  <si>
    <t>（百万円）</t>
    <phoneticPr fontId="26"/>
  </si>
  <si>
    <t>（千円/年）</t>
    <phoneticPr fontId="26"/>
  </si>
  <si>
    <t>※1</t>
    <phoneticPr fontId="26"/>
  </si>
  <si>
    <t>※2</t>
    <phoneticPr fontId="26"/>
  </si>
  <si>
    <t>A3版・横（A4版に折込み）で作成すること。</t>
    <phoneticPr fontId="26"/>
  </si>
  <si>
    <t>本事業において想定されるリスクの管理・対応策に関して表を作成すること。記載内容については具体的かつ簡潔に記載すること。</t>
    <rPh sb="26" eb="27">
      <t>ヒョウ</t>
    </rPh>
    <rPh sb="28" eb="30">
      <t>サクセイ</t>
    </rPh>
    <rPh sb="35" eb="37">
      <t>キサイ</t>
    </rPh>
    <rPh sb="37" eb="39">
      <t>ナイヨウ</t>
    </rPh>
    <phoneticPr fontId="26"/>
  </si>
  <si>
    <t>運営期間</t>
  </si>
  <si>
    <t>運営費　　計</t>
    <rPh sb="2" eb="3">
      <t>ヒ</t>
    </rPh>
    <rPh sb="5" eb="6">
      <t>ケイ</t>
    </rPh>
    <phoneticPr fontId="26"/>
  </si>
  <si>
    <t>設計・建設業務における支払額</t>
    <rPh sb="0" eb="2">
      <t>セッケイ</t>
    </rPh>
    <rPh sb="3" eb="5">
      <t>ケンセツ</t>
    </rPh>
    <rPh sb="5" eb="7">
      <t>ギョウム</t>
    </rPh>
    <rPh sb="11" eb="13">
      <t>シハライ</t>
    </rPh>
    <rPh sb="13" eb="14">
      <t>ガク</t>
    </rPh>
    <phoneticPr fontId="26"/>
  </si>
  <si>
    <t>①固定費用（補修費用を除く）</t>
    <rPh sb="1" eb="3">
      <t>コテイ</t>
    </rPh>
    <rPh sb="3" eb="4">
      <t>ヒ</t>
    </rPh>
    <rPh sb="4" eb="5">
      <t>ヨウ</t>
    </rPh>
    <rPh sb="6" eb="8">
      <t>ホシュウ</t>
    </rPh>
    <rPh sb="8" eb="10">
      <t>ヒヨウ</t>
    </rPh>
    <rPh sb="11" eb="12">
      <t>ノゾ</t>
    </rPh>
    <phoneticPr fontId="26"/>
  </si>
  <si>
    <t>■</t>
    <phoneticPr fontId="26"/>
  </si>
  <si>
    <t>費目（変動費）</t>
    <rPh sb="0" eb="1">
      <t>ヒ</t>
    </rPh>
    <rPh sb="1" eb="2">
      <t>メ</t>
    </rPh>
    <phoneticPr fontId="26"/>
  </si>
  <si>
    <t>(単位：円/t)</t>
    <rPh sb="1" eb="3">
      <t>タンイ</t>
    </rPh>
    <phoneticPr fontId="26"/>
  </si>
  <si>
    <t>計　(単位：円/t)</t>
    <rPh sb="0" eb="1">
      <t>ケイ</t>
    </rPh>
    <rPh sb="3" eb="5">
      <t>タンイ</t>
    </rPh>
    <phoneticPr fontId="26"/>
  </si>
  <si>
    <t>※1</t>
    <phoneticPr fontId="26"/>
  </si>
  <si>
    <t>※2</t>
    <phoneticPr fontId="26"/>
  </si>
  <si>
    <t>事業年度</t>
    <phoneticPr fontId="26"/>
  </si>
  <si>
    <t>※1</t>
    <phoneticPr fontId="26"/>
  </si>
  <si>
    <t>A3版・横（A4版に折込み）で作成すること。</t>
    <phoneticPr fontId="26"/>
  </si>
  <si>
    <t>費用明細書（変動費用）</t>
    <rPh sb="0" eb="2">
      <t>ヒヨウ</t>
    </rPh>
    <rPh sb="2" eb="5">
      <t>メイサイショ</t>
    </rPh>
    <rPh sb="9" eb="10">
      <t>ヨウ</t>
    </rPh>
    <phoneticPr fontId="26"/>
  </si>
  <si>
    <t>※2</t>
    <phoneticPr fontId="26"/>
  </si>
  <si>
    <t>２．年度別計画搬入量</t>
    <rPh sb="2" eb="4">
      <t>ネンド</t>
    </rPh>
    <rPh sb="4" eb="5">
      <t>ベツ</t>
    </rPh>
    <rPh sb="5" eb="7">
      <t>ケイカク</t>
    </rPh>
    <rPh sb="7" eb="9">
      <t>ハンニュウ</t>
    </rPh>
    <rPh sb="9" eb="10">
      <t>リョウ</t>
    </rPh>
    <phoneticPr fontId="8"/>
  </si>
  <si>
    <t>区　　　分</t>
    <rPh sb="0" eb="1">
      <t>ク</t>
    </rPh>
    <rPh sb="4" eb="5">
      <t>ブン</t>
    </rPh>
    <phoneticPr fontId="26"/>
  </si>
  <si>
    <t>合計</t>
    <rPh sb="0" eb="2">
      <t>ゴウケイ</t>
    </rPh>
    <phoneticPr fontId="14"/>
  </si>
  <si>
    <t>t/年</t>
    <rPh sb="2" eb="3">
      <t>ネン</t>
    </rPh>
    <phoneticPr fontId="12"/>
  </si>
  <si>
    <t>物質収支との整合に留意すること。</t>
    <rPh sb="0" eb="2">
      <t>ブッシツ</t>
    </rPh>
    <rPh sb="2" eb="4">
      <t>シュウシ</t>
    </rPh>
    <rPh sb="6" eb="8">
      <t>セイゴウ</t>
    </rPh>
    <rPh sb="9" eb="11">
      <t>リュウイ</t>
    </rPh>
    <phoneticPr fontId="26"/>
  </si>
  <si>
    <t>年間処理量（破砕設備）</t>
    <rPh sb="0" eb="2">
      <t>ネンカン</t>
    </rPh>
    <rPh sb="2" eb="4">
      <t>ショリ</t>
    </rPh>
    <rPh sb="4" eb="5">
      <t>リョウ</t>
    </rPh>
    <rPh sb="6" eb="8">
      <t>ハサイ</t>
    </rPh>
    <rPh sb="8" eb="10">
      <t>セツビ</t>
    </rPh>
    <phoneticPr fontId="26"/>
  </si>
  <si>
    <t>費用明細書（固定費用【補修費用を除く】）</t>
    <rPh sb="6" eb="8">
      <t>コテイ</t>
    </rPh>
    <rPh sb="9" eb="10">
      <t>ヨウ</t>
    </rPh>
    <phoneticPr fontId="26"/>
  </si>
  <si>
    <t>内容・算定根拠</t>
    <phoneticPr fontId="26"/>
  </si>
  <si>
    <t>・</t>
    <phoneticPr fontId="26"/>
  </si>
  <si>
    <t>a</t>
    <phoneticPr fontId="26"/>
  </si>
  <si>
    <t>d</t>
    <phoneticPr fontId="26"/>
  </si>
  <si>
    <t>c</t>
    <phoneticPr fontId="26"/>
  </si>
  <si>
    <t>①</t>
    <phoneticPr fontId="26"/>
  </si>
  <si>
    <t xml:space="preserve"> = ( a + b + c + d  )</t>
    <phoneticPr fontId="26"/>
  </si>
  <si>
    <t>b</t>
    <phoneticPr fontId="26"/>
  </si>
  <si>
    <t>②</t>
    <phoneticPr fontId="26"/>
  </si>
  <si>
    <t xml:space="preserve"> = ( a + b + c + d )</t>
    <phoneticPr fontId="26"/>
  </si>
  <si>
    <t>合計（ = ① + ② ）</t>
    <rPh sb="0" eb="2">
      <t>ゴウケイ</t>
    </rPh>
    <phoneticPr fontId="26"/>
  </si>
  <si>
    <t>A3版・横（A4版に折込み）で作成すること。</t>
    <phoneticPr fontId="26"/>
  </si>
  <si>
    <t>②</t>
    <phoneticPr fontId="26"/>
  </si>
  <si>
    <t>合計（=　① + ② ）</t>
    <rPh sb="0" eb="2">
      <t>ゴウケイ</t>
    </rPh>
    <phoneticPr fontId="26"/>
  </si>
  <si>
    <t>※1</t>
    <phoneticPr fontId="26"/>
  </si>
  <si>
    <t>※2</t>
    <phoneticPr fontId="26"/>
  </si>
  <si>
    <t>A3版・横（A4版に折込み）で作成すること。</t>
    <phoneticPr fontId="26"/>
  </si>
  <si>
    <t>年間搬出量</t>
    <rPh sb="0" eb="2">
      <t>ネンカン</t>
    </rPh>
    <rPh sb="2" eb="4">
      <t>ハンシュツ</t>
    </rPh>
    <rPh sb="4" eb="5">
      <t>リョウ</t>
    </rPh>
    <phoneticPr fontId="26"/>
  </si>
  <si>
    <r>
      <t>様式第15号-</t>
    </r>
    <r>
      <rPr>
        <sz val="10"/>
        <color indexed="8"/>
        <rFont val="ＭＳ Ｐゴシック"/>
        <family val="3"/>
        <charset val="128"/>
      </rPr>
      <t>2</t>
    </r>
    <r>
      <rPr>
        <sz val="10"/>
        <color indexed="8"/>
        <rFont val="ＭＳ Ｐゴシック"/>
        <family val="3"/>
        <charset val="128"/>
      </rPr>
      <t>-1</t>
    </r>
    <phoneticPr fontId="26"/>
  </si>
  <si>
    <t>様式第15号-2-2</t>
    <phoneticPr fontId="26"/>
  </si>
  <si>
    <t>様式第15号-2-3</t>
    <phoneticPr fontId="26"/>
  </si>
  <si>
    <t>費用明細書（変動費用）</t>
    <rPh sb="6" eb="8">
      <t>ヘンドウ</t>
    </rPh>
    <rPh sb="8" eb="9">
      <t>ヒ</t>
    </rPh>
    <rPh sb="9" eb="10">
      <t>ヨウ</t>
    </rPh>
    <phoneticPr fontId="26"/>
  </si>
  <si>
    <t>費用明細書（固定費用【補修費用を除く】）</t>
    <rPh sb="6" eb="8">
      <t>コテイ</t>
    </rPh>
    <rPh sb="8" eb="9">
      <t>ヒ</t>
    </rPh>
    <rPh sb="9" eb="10">
      <t>ヨウ</t>
    </rPh>
    <rPh sb="11" eb="13">
      <t>ホシュウ</t>
    </rPh>
    <rPh sb="13" eb="15">
      <t>ヒヨウ</t>
    </rPh>
    <rPh sb="16" eb="17">
      <t>ノゾ</t>
    </rPh>
    <phoneticPr fontId="26"/>
  </si>
  <si>
    <t>費用明細書（補修費用）</t>
    <rPh sb="6" eb="8">
      <t>ホシュウ</t>
    </rPh>
    <rPh sb="8" eb="10">
      <t>ヒヨウ</t>
    </rPh>
    <phoneticPr fontId="26"/>
  </si>
  <si>
    <t>添付資料　　※表紙</t>
    <phoneticPr fontId="26"/>
  </si>
  <si>
    <t>費用明細書（業務委託料Ａに関する提案単価）</t>
  </si>
  <si>
    <t>※7</t>
    <phoneticPr fontId="26"/>
  </si>
  <si>
    <t>様式第14号及び様式第14号（別紙3）との整合に留意すること。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6"/>
  </si>
  <si>
    <t>様式第9号-6</t>
    <phoneticPr fontId="26"/>
  </si>
  <si>
    <t>a欄</t>
    <rPh sb="1" eb="2">
      <t>ラン</t>
    </rPh>
    <phoneticPr fontId="26"/>
  </si>
  <si>
    <t>（Excel版）</t>
    <rPh sb="6" eb="7">
      <t>バン</t>
    </rPh>
    <phoneticPr fontId="73"/>
  </si>
  <si>
    <t>要求水準に対する設計仕様書</t>
    <rPh sb="0" eb="2">
      <t>ヨウキュウ</t>
    </rPh>
    <rPh sb="2" eb="4">
      <t>スイジュン</t>
    </rPh>
    <rPh sb="5" eb="6">
      <t>タイ</t>
    </rPh>
    <rPh sb="8" eb="10">
      <t>セッケイ</t>
    </rPh>
    <rPh sb="10" eb="12">
      <t>シヨウ</t>
    </rPh>
    <rPh sb="12" eb="13">
      <t>ショ</t>
    </rPh>
    <phoneticPr fontId="26"/>
  </si>
  <si>
    <t>【後日（第１回質問回答書公表時）配付】</t>
    <rPh sb="4" eb="5">
      <t>ダイ</t>
    </rPh>
    <rPh sb="6" eb="7">
      <t>カイ</t>
    </rPh>
    <rPh sb="7" eb="9">
      <t>シツモン</t>
    </rPh>
    <rPh sb="9" eb="12">
      <t>カイトウショ</t>
    </rPh>
    <rPh sb="12" eb="14">
      <t>コウヒョウ</t>
    </rPh>
    <rPh sb="14" eb="15">
      <t>ジ</t>
    </rPh>
    <phoneticPr fontId="26"/>
  </si>
  <si>
    <t>*</t>
  </si>
  <si>
    <t>稼働</t>
    <rPh sb="0" eb="2">
      <t>カドウ</t>
    </rPh>
    <phoneticPr fontId="26"/>
  </si>
  <si>
    <t>休止</t>
    <rPh sb="0" eb="2">
      <t>キュウシ</t>
    </rPh>
    <phoneticPr fontId="26"/>
  </si>
  <si>
    <t>　必要に応じ費目を増やして記入すること。</t>
    <rPh sb="1" eb="3">
      <t>ヒツヨウ</t>
    </rPh>
    <rPh sb="4" eb="5">
      <t>オウ</t>
    </rPh>
    <rPh sb="6" eb="8">
      <t>ヒモク</t>
    </rPh>
    <rPh sb="9" eb="10">
      <t>フ</t>
    </rPh>
    <rPh sb="13" eb="15">
      <t>キニュウ</t>
    </rPh>
    <phoneticPr fontId="26"/>
  </si>
  <si>
    <t>（仮称）新ごみ処理施設</t>
    <rPh sb="1" eb="3">
      <t>カショウ</t>
    </rPh>
    <rPh sb="4" eb="5">
      <t>シン</t>
    </rPh>
    <rPh sb="7" eb="9">
      <t>ショリ</t>
    </rPh>
    <rPh sb="9" eb="11">
      <t>シセツ</t>
    </rPh>
    <phoneticPr fontId="73"/>
  </si>
  <si>
    <t>小平・村山・大和衛生組合</t>
    <rPh sb="0" eb="12">
      <t>コムラダイ</t>
    </rPh>
    <phoneticPr fontId="73"/>
  </si>
  <si>
    <t>小平・村山・大和衛生組合　管理者　小林 正則　様</t>
    <rPh sb="0" eb="12">
      <t>コムラダイ</t>
    </rPh>
    <rPh sb="13" eb="16">
      <t>カンリシャ</t>
    </rPh>
    <rPh sb="17" eb="19">
      <t>コバヤシ</t>
    </rPh>
    <rPh sb="20" eb="22">
      <t>マサノリ</t>
    </rPh>
    <phoneticPr fontId="26"/>
  </si>
  <si>
    <t>入札価格参考資料（（仮称）新ごみ処理施設設計・建設業務に係る対価）</t>
  </si>
  <si>
    <t>入札価格参考資料（（仮称）新ごみ処理施設設計・建設業務に係る対価）</t>
    <rPh sb="0" eb="2">
      <t>ニュウサツ</t>
    </rPh>
    <rPh sb="2" eb="4">
      <t>カカク</t>
    </rPh>
    <rPh sb="4" eb="6">
      <t>サンコウ</t>
    </rPh>
    <rPh sb="6" eb="8">
      <t>シリョウ</t>
    </rPh>
    <rPh sb="20" eb="22">
      <t>セッケイ</t>
    </rPh>
    <rPh sb="23" eb="25">
      <t>ケンセツ</t>
    </rPh>
    <rPh sb="25" eb="27">
      <t>ギョウム</t>
    </rPh>
    <rPh sb="28" eb="29">
      <t>カカ</t>
    </rPh>
    <rPh sb="30" eb="32">
      <t>タイカ</t>
    </rPh>
    <phoneticPr fontId="26"/>
  </si>
  <si>
    <t>（仮称）新ごみ処理施設設計・建設業務に係る対価</t>
  </si>
  <si>
    <t>（仮称）新ごみ処理施設設計・建設業務に係る対価</t>
    <rPh sb="11" eb="13">
      <t>セッケイ</t>
    </rPh>
    <rPh sb="14" eb="16">
      <t>ケンセツ</t>
    </rPh>
    <rPh sb="16" eb="18">
      <t>ギョウム</t>
    </rPh>
    <rPh sb="19" eb="20">
      <t>カカ</t>
    </rPh>
    <rPh sb="21" eb="23">
      <t>タイカ</t>
    </rPh>
    <phoneticPr fontId="26"/>
  </si>
  <si>
    <t>主灰等の運搬に係る三者契約書(案）に対する質問</t>
    <phoneticPr fontId="26"/>
  </si>
  <si>
    <t>小平・村山・大和衛生組合　管理者　小林 正則　様</t>
    <phoneticPr fontId="26"/>
  </si>
  <si>
    <t>「（仮称）新ごみ処理施設整備・運営事業」の入札説明書等に関して、対話での確認を希望する事項について、下記のとおり提出します。</t>
    <rPh sb="21" eb="27">
      <t>ニュウサツセツメイショナド</t>
    </rPh>
    <rPh sb="28" eb="29">
      <t>カン</t>
    </rPh>
    <rPh sb="32" eb="34">
      <t>タイワ</t>
    </rPh>
    <rPh sb="36" eb="38">
      <t>カクニン</t>
    </rPh>
    <rPh sb="39" eb="41">
      <t>キボウ</t>
    </rPh>
    <rPh sb="43" eb="45">
      <t>ジコウ</t>
    </rPh>
    <rPh sb="50" eb="52">
      <t>カキ</t>
    </rPh>
    <rPh sb="56" eb="58">
      <t>テイシュツ</t>
    </rPh>
    <phoneticPr fontId="26"/>
  </si>
  <si>
    <t>確認事項は、本様式１行につき１問とし、簡潔にまとめて記載すること。</t>
    <rPh sb="0" eb="2">
      <t>カクニン</t>
    </rPh>
    <rPh sb="2" eb="4">
      <t>ジコウ</t>
    </rPh>
    <phoneticPr fontId="26"/>
  </si>
  <si>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6"/>
  </si>
  <si>
    <t>網掛け部（黄色）に、該当する金額を記入すること。その他のセルを変更しないこと。</t>
    <rPh sb="0" eb="2">
      <t>アミカ</t>
    </rPh>
    <rPh sb="3" eb="4">
      <t>ブ</t>
    </rPh>
    <rPh sb="5" eb="7">
      <t>キイロ</t>
    </rPh>
    <rPh sb="10" eb="12">
      <t>ガイトウ</t>
    </rPh>
    <rPh sb="14" eb="16">
      <t>キンガク</t>
    </rPh>
    <rPh sb="17" eb="19">
      <t>キニュウ</t>
    </rPh>
    <rPh sb="26" eb="27">
      <t>タ</t>
    </rPh>
    <rPh sb="31" eb="33">
      <t>ヘンコウ</t>
    </rPh>
    <phoneticPr fontId="26"/>
  </si>
  <si>
    <t>消費税及び地方消費税は、含めない金額を記載すること。また、物価上昇分は、考慮しないこと。</t>
    <rPh sb="0" eb="3">
      <t>ショウヒゼイ</t>
    </rPh>
    <rPh sb="3" eb="4">
      <t>オヨ</t>
    </rPh>
    <rPh sb="5" eb="7">
      <t>チホウ</t>
    </rPh>
    <rPh sb="7" eb="10">
      <t>ショウヒゼイ</t>
    </rPh>
    <rPh sb="12" eb="13">
      <t>フク</t>
    </rPh>
    <rPh sb="16" eb="18">
      <t>キンガク</t>
    </rPh>
    <rPh sb="19" eb="21">
      <t>キサイ</t>
    </rPh>
    <rPh sb="29" eb="31">
      <t>ブッカ</t>
    </rPh>
    <rPh sb="31" eb="33">
      <t>ジョウショウ</t>
    </rPh>
    <rPh sb="33" eb="34">
      <t>ブン</t>
    </rPh>
    <rPh sb="36" eb="38">
      <t>コウリョ</t>
    </rPh>
    <phoneticPr fontId="26"/>
  </si>
  <si>
    <t>入札書の提出と同時に、入札書と別に封印して提出すること。</t>
    <rPh sb="0" eb="2">
      <t>ニュウサツ</t>
    </rPh>
    <rPh sb="2" eb="3">
      <t>ショ</t>
    </rPh>
    <rPh sb="4" eb="6">
      <t>テイシュツ</t>
    </rPh>
    <rPh sb="7" eb="9">
      <t>ドウジ</t>
    </rPh>
    <rPh sb="11" eb="13">
      <t>ニュウサツ</t>
    </rPh>
    <rPh sb="13" eb="14">
      <t>ショ</t>
    </rPh>
    <rPh sb="15" eb="16">
      <t>ベツ</t>
    </rPh>
    <rPh sb="17" eb="19">
      <t>フウイン</t>
    </rPh>
    <rPh sb="21" eb="23">
      <t>テイシュツ</t>
    </rPh>
    <phoneticPr fontId="26"/>
  </si>
  <si>
    <t>提案単価は円単位とし、その端数は切り捨てとすること。</t>
    <rPh sb="0" eb="2">
      <t>テイアン</t>
    </rPh>
    <rPh sb="5" eb="6">
      <t>エン</t>
    </rPh>
    <rPh sb="16" eb="17">
      <t>キ</t>
    </rPh>
    <rPh sb="18" eb="19">
      <t>ス</t>
    </rPh>
    <phoneticPr fontId="26"/>
  </si>
  <si>
    <t>消費税及び地方消費税は、含めない金額を記載すること。なお、物価上昇分は、考慮しないこと。</t>
    <rPh sb="0" eb="3">
      <t>ショウヒゼイ</t>
    </rPh>
    <rPh sb="3" eb="4">
      <t>オヨ</t>
    </rPh>
    <rPh sb="5" eb="7">
      <t>チホウ</t>
    </rPh>
    <rPh sb="7" eb="10">
      <t>ショウヒゼイ</t>
    </rPh>
    <rPh sb="12" eb="13">
      <t>フク</t>
    </rPh>
    <rPh sb="16" eb="18">
      <t>キンガク</t>
    </rPh>
    <rPh sb="19" eb="21">
      <t>キサイ</t>
    </rPh>
    <rPh sb="29" eb="31">
      <t>ブッカ</t>
    </rPh>
    <rPh sb="31" eb="33">
      <t>ジョウショウ</t>
    </rPh>
    <rPh sb="33" eb="34">
      <t>ブン</t>
    </rPh>
    <rPh sb="36" eb="38">
      <t>コウリョ</t>
    </rPh>
    <phoneticPr fontId="26"/>
  </si>
  <si>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6"/>
  </si>
  <si>
    <t>「（仮称）新ごみ処理施設整備・運営事業」の入札説明書等に関して、以下の質問がありますので提出します。</t>
    <rPh sb="21" eb="27">
      <t>ニュウサツセツメイショナド</t>
    </rPh>
    <rPh sb="28" eb="29">
      <t>カン</t>
    </rPh>
    <rPh sb="32" eb="34">
      <t>イカ</t>
    </rPh>
    <rPh sb="35" eb="37">
      <t>シツモン</t>
    </rPh>
    <rPh sb="44" eb="46">
      <t>テイシュツ</t>
    </rPh>
    <phoneticPr fontId="26"/>
  </si>
  <si>
    <t>質問は、本様式１行につき１問とし、簡潔にまとめて記載すること。</t>
  </si>
  <si>
    <t>質問数に応じて行数を増やし、「Ｎｏ」の欄に通し番号を記入すること。</t>
  </si>
  <si>
    <t>1～9まで1つのエクセルファイルで作成し、シートを分けること。</t>
  </si>
  <si>
    <t>※：兼務等がある場合には、明確に記載すること。</t>
    <rPh sb="2" eb="4">
      <t>ケンム</t>
    </rPh>
    <rPh sb="4" eb="5">
      <t>トウ</t>
    </rPh>
    <rPh sb="8" eb="10">
      <t>バアイ</t>
    </rPh>
    <rPh sb="13" eb="15">
      <t>メイカク</t>
    </rPh>
    <rPh sb="16" eb="18">
      <t>キサイ</t>
    </rPh>
    <phoneticPr fontId="26"/>
  </si>
  <si>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6"/>
  </si>
  <si>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6"/>
  </si>
  <si>
    <t>CD-Rに保存して提出するデータは、Microsoft Excel（バージョンは2010以降）で、必ず計算式等を残したファイル（本様式以外のシートに計算式がリンクする場合には、当該シートも含む。）とするよう留意すること。</t>
  </si>
  <si>
    <t>CD-Rに保存して提出するデータは、Microsoft Excel（バージョンは2010以降）で、必ず計算式等を残したファイル（本様式以外のシートに計算式がリンクする場合には、当該シートも含む。）とするよう留意すること。</t>
    <rPh sb="44" eb="46">
      <t>イコウ</t>
    </rPh>
    <phoneticPr fontId="26"/>
  </si>
  <si>
    <t>　提案単価は円単位とし、その端数は切り捨てとする。</t>
  </si>
  <si>
    <t>　消費税及び地方消費税は含めず記載すること。また、物価上昇は考慮しないこと。</t>
    <rPh sb="1" eb="4">
      <t>ショウヒゼイ</t>
    </rPh>
    <rPh sb="4" eb="5">
      <t>オヨ</t>
    </rPh>
    <rPh sb="6" eb="8">
      <t>チホウ</t>
    </rPh>
    <rPh sb="8" eb="11">
      <t>ショウヒゼイ</t>
    </rPh>
    <rPh sb="12" eb="13">
      <t>フク</t>
    </rPh>
    <rPh sb="15" eb="17">
      <t>キサイ</t>
    </rPh>
    <rPh sb="25" eb="27">
      <t>ブッカ</t>
    </rPh>
    <rPh sb="27" eb="29">
      <t>ジョウショウ</t>
    </rPh>
    <rPh sb="30" eb="32">
      <t>コウリョ</t>
    </rPh>
    <phoneticPr fontId="26"/>
  </si>
  <si>
    <t>　内容・算定根拠は可能な範囲で具体的に記載すること。なお、別紙を用いて説明する場合、様式は任意とする。</t>
    <rPh sb="1" eb="3">
      <t>ナイヨウ</t>
    </rPh>
    <rPh sb="4" eb="6">
      <t>サンテイ</t>
    </rPh>
    <rPh sb="6" eb="8">
      <t>コンキョ</t>
    </rPh>
    <rPh sb="9" eb="11">
      <t>カノウ</t>
    </rPh>
    <rPh sb="12" eb="14">
      <t>ハンイ</t>
    </rPh>
    <rPh sb="15" eb="18">
      <t>グタイテキ</t>
    </rPh>
    <rPh sb="19" eb="21">
      <t>キサイ</t>
    </rPh>
    <rPh sb="29" eb="31">
      <t>ベッシ</t>
    </rPh>
    <rPh sb="32" eb="33">
      <t>モチ</t>
    </rPh>
    <rPh sb="35" eb="37">
      <t>セツメイ</t>
    </rPh>
    <rPh sb="39" eb="41">
      <t>バアイ</t>
    </rPh>
    <rPh sb="42" eb="44">
      <t>ヨウシキ</t>
    </rPh>
    <rPh sb="45" eb="47">
      <t>ニンイ</t>
    </rPh>
    <phoneticPr fontId="26"/>
  </si>
  <si>
    <t>　CD-Rに保存して提出するデータは、Microsoft Excel（バージョンは2010以降）で、必ず計算式等を残したファイル（本様式以外のシートに計算式が
　リンクする場合には、当該シートも含む。）とするよう留意すること。</t>
  </si>
  <si>
    <t>提案単価は円単位とし、その端数は切り捨てとする。</t>
  </si>
  <si>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6"/>
  </si>
  <si>
    <t>網掛け部（黄色）に、該当する金額を記入すること。</t>
    <rPh sb="0" eb="2">
      <t>アミカ</t>
    </rPh>
    <rPh sb="3" eb="4">
      <t>ブ</t>
    </rPh>
    <rPh sb="5" eb="7">
      <t>キイロ</t>
    </rPh>
    <rPh sb="10" eb="12">
      <t>ガイトウ</t>
    </rPh>
    <rPh sb="14" eb="16">
      <t>キンガク</t>
    </rPh>
    <rPh sb="17" eb="19">
      <t>キニュウ</t>
    </rPh>
    <phoneticPr fontId="26"/>
  </si>
  <si>
    <t>※その他については、合理的な説明を付すこと。</t>
  </si>
  <si>
    <t>当該業務を複数の企業にて実施する場合には、適宜、必要により、本様式を用いて提出すること。</t>
    <rPh sb="0" eb="2">
      <t>トウガイ</t>
    </rPh>
    <rPh sb="2" eb="4">
      <t>ギョウム</t>
    </rPh>
    <rPh sb="5" eb="7">
      <t>フクスウ</t>
    </rPh>
    <rPh sb="8" eb="10">
      <t>キギョウ</t>
    </rPh>
    <rPh sb="12" eb="14">
      <t>ジッシ</t>
    </rPh>
    <rPh sb="16" eb="18">
      <t>バアイ</t>
    </rPh>
    <rPh sb="21" eb="23">
      <t>テキギ</t>
    </rPh>
    <rPh sb="24" eb="26">
      <t>ヒツヨウ</t>
    </rPh>
    <rPh sb="30" eb="31">
      <t>ホン</t>
    </rPh>
    <rPh sb="31" eb="33">
      <t>ヨウシキ</t>
    </rPh>
    <rPh sb="34" eb="35">
      <t>モチ</t>
    </rPh>
    <rPh sb="37" eb="39">
      <t>テイシュツ</t>
    </rPh>
    <phoneticPr fontId="26"/>
  </si>
  <si>
    <t>当該業務を複数の企業で実施する場合には、必要により、適宜、記入欄を追加すること。</t>
  </si>
  <si>
    <t>当該業務を複数の企業で実施する場合には、必要により、適宜、記入欄を追加すること。</t>
    <rPh sb="0" eb="2">
      <t>トウガイ</t>
    </rPh>
    <rPh sb="2" eb="4">
      <t>ギョウム</t>
    </rPh>
    <rPh sb="5" eb="7">
      <t>フクスウ</t>
    </rPh>
    <rPh sb="8" eb="10">
      <t>キギョウ</t>
    </rPh>
    <rPh sb="11" eb="13">
      <t>ジッシ</t>
    </rPh>
    <rPh sb="15" eb="17">
      <t>バアイ</t>
    </rPh>
    <rPh sb="20" eb="22">
      <t>ヒツヨウ</t>
    </rPh>
    <rPh sb="26" eb="28">
      <t>テキギ</t>
    </rPh>
    <rPh sb="29" eb="31">
      <t>キニュウ</t>
    </rPh>
    <rPh sb="31" eb="32">
      <t>ラン</t>
    </rPh>
    <rPh sb="33" eb="35">
      <t>ツイカ</t>
    </rPh>
    <phoneticPr fontId="26"/>
  </si>
  <si>
    <t>搬出量は、入札参加者の提案により設定するものとする。</t>
    <rPh sb="0" eb="2">
      <t>ハンシュツ</t>
    </rPh>
    <rPh sb="2" eb="3">
      <t>リョウ</t>
    </rPh>
    <rPh sb="5" eb="7">
      <t>ニュウサツ</t>
    </rPh>
    <rPh sb="7" eb="9">
      <t>サンカ</t>
    </rPh>
    <rPh sb="9" eb="10">
      <t>シャ</t>
    </rPh>
    <rPh sb="11" eb="13">
      <t>テイアン</t>
    </rPh>
    <rPh sb="16" eb="18">
      <t>セッテイ</t>
    </rPh>
    <phoneticPr fontId="8"/>
  </si>
  <si>
    <t>副本は、出資者名を記入しないこと。</t>
    <rPh sb="0" eb="2">
      <t>フクホン</t>
    </rPh>
    <rPh sb="4" eb="6">
      <t>シュッシ</t>
    </rPh>
    <rPh sb="6" eb="7">
      <t>シャ</t>
    </rPh>
    <rPh sb="7" eb="8">
      <t>メイ</t>
    </rPh>
    <rPh sb="9" eb="11">
      <t>キニュウ</t>
    </rPh>
    <phoneticPr fontId="26"/>
  </si>
  <si>
    <t>記入欄が足りない場合は、適宜追加すること。</t>
  </si>
  <si>
    <t>記入欄が足りない場合は、適宜追加すること。</t>
    <rPh sb="0" eb="2">
      <t>キニュウ</t>
    </rPh>
    <rPh sb="2" eb="3">
      <t>ラン</t>
    </rPh>
    <rPh sb="4" eb="5">
      <t>タ</t>
    </rPh>
    <rPh sb="8" eb="10">
      <t>バアイ</t>
    </rPh>
    <rPh sb="12" eb="14">
      <t>テキギ</t>
    </rPh>
    <rPh sb="14" eb="16">
      <t>ツイカ</t>
    </rPh>
    <phoneticPr fontId="26"/>
  </si>
  <si>
    <t>代表企業の出資比率については、50%を超えるものとすること。</t>
    <rPh sb="0" eb="2">
      <t>ダイヒョウ</t>
    </rPh>
    <rPh sb="2" eb="4">
      <t>キギョウ</t>
    </rPh>
    <rPh sb="5" eb="7">
      <t>シュッシ</t>
    </rPh>
    <rPh sb="7" eb="9">
      <t>ヒリツ</t>
    </rPh>
    <rPh sb="19" eb="20">
      <t>コ</t>
    </rPh>
    <phoneticPr fontId="26"/>
  </si>
  <si>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26"/>
  </si>
  <si>
    <t>5年単位で当該事象が発生する（顕在化する）確率が80%以上の場合を「A」、60%以上80%未満の場合を「B」、40%以上60%未満の場合を「C」、20%以上40%未満の場合を「D」、20%未満の場合を「E」とする。</t>
  </si>
  <si>
    <t>当該事象が発生した場合の損害額が1億円以上の場合には「Ａ」、5、000万円以上1億円未満場合は「B」、1、000万円以上5、000万円未満場合は「C」、500万円以上1、000万円未満の場合は「D」、500万円未満の場合は「E」とする。</t>
  </si>
  <si>
    <t>「特約/有無」の欄には、「有」又は「無」を記載すること。</t>
    <rPh sb="1" eb="3">
      <t>トクヤク</t>
    </rPh>
    <rPh sb="4" eb="6">
      <t>ウム</t>
    </rPh>
    <rPh sb="8" eb="9">
      <t>ラン</t>
    </rPh>
    <rPh sb="13" eb="14">
      <t>ア</t>
    </rPh>
    <rPh sb="15" eb="16">
      <t>マタ</t>
    </rPh>
    <rPh sb="18" eb="19">
      <t>ナ</t>
    </rPh>
    <rPh sb="21" eb="23">
      <t>キサイ</t>
    </rPh>
    <phoneticPr fontId="26"/>
  </si>
  <si>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6"/>
  </si>
  <si>
    <t>直接工事費</t>
    <rPh sb="0" eb="2">
      <t>チョクセツ</t>
    </rPh>
    <rPh sb="2" eb="5">
      <t>コウジヒ</t>
    </rPh>
    <phoneticPr fontId="26"/>
  </si>
  <si>
    <t>廃棄物処理費</t>
    <rPh sb="0" eb="3">
      <t>ハイキブツ</t>
    </rPh>
    <rPh sb="3" eb="5">
      <t>ショリ</t>
    </rPh>
    <rPh sb="5" eb="6">
      <t>ヒ</t>
    </rPh>
    <phoneticPr fontId="26"/>
  </si>
  <si>
    <t>現場管理費</t>
    <rPh sb="0" eb="2">
      <t>ゲンバ</t>
    </rPh>
    <rPh sb="2" eb="4">
      <t>カンリ</t>
    </rPh>
    <rPh sb="4" eb="5">
      <t>ヒ</t>
    </rPh>
    <phoneticPr fontId="26"/>
  </si>
  <si>
    <t>粗大ごみ処理施設の解体撤去</t>
    <rPh sb="0" eb="2">
      <t>ソダイ</t>
    </rPh>
    <rPh sb="4" eb="6">
      <t>ショリ</t>
    </rPh>
    <rPh sb="6" eb="8">
      <t>シセツ</t>
    </rPh>
    <rPh sb="9" eb="11">
      <t>カイタイ</t>
    </rPh>
    <rPh sb="11" eb="13">
      <t>テッキョ</t>
    </rPh>
    <phoneticPr fontId="26"/>
  </si>
  <si>
    <t>ｇｇｇ</t>
    <phoneticPr fontId="26"/>
  </si>
  <si>
    <t>c</t>
    <phoneticPr fontId="26"/>
  </si>
  <si>
    <t>新不燃・粗大ごみ処理施設</t>
  </si>
  <si>
    <t>３．新不燃・粗大ごみ処理施設</t>
  </si>
  <si>
    <t>■新不燃・粗大ごみ処理施設</t>
  </si>
  <si>
    <t>新新ごみ焼却施設</t>
    <rPh sb="0" eb="1">
      <t>シン</t>
    </rPh>
    <phoneticPr fontId="26"/>
  </si>
  <si>
    <t>3号新ごみ焼却施設の解体撤去</t>
    <rPh sb="1" eb="2">
      <t>ゴウ</t>
    </rPh>
    <rPh sb="10" eb="12">
      <t>カイタイ</t>
    </rPh>
    <rPh sb="12" eb="14">
      <t>テッキョ</t>
    </rPh>
    <phoneticPr fontId="26"/>
  </si>
  <si>
    <t>4・5号新ごみ焼却施設の解体撤去</t>
    <rPh sb="3" eb="4">
      <t>ゴウ</t>
    </rPh>
    <rPh sb="12" eb="14">
      <t>カイタイ</t>
    </rPh>
    <rPh sb="14" eb="16">
      <t>テッキョ</t>
    </rPh>
    <phoneticPr fontId="26"/>
  </si>
  <si>
    <t>新ごみ焼却施設</t>
    <phoneticPr fontId="26"/>
  </si>
  <si>
    <t>２．新ごみ焼却施設</t>
    <phoneticPr fontId="26"/>
  </si>
  <si>
    <t>新ごみ焼却施設</t>
    <phoneticPr fontId="26"/>
  </si>
  <si>
    <t>■新ごみ焼却施設</t>
    <phoneticPr fontId="26"/>
  </si>
  <si>
    <t>組合の事業者への支払額( = ① + ② )</t>
    <rPh sb="0" eb="2">
      <t>クミアイ</t>
    </rPh>
    <phoneticPr fontId="26"/>
  </si>
  <si>
    <t>様式第17号-1-1（別紙1）</t>
    <rPh sb="11" eb="13">
      <t>ベッシ</t>
    </rPh>
    <phoneticPr fontId="26"/>
  </si>
  <si>
    <t>様式第17号-1-1（別紙2）</t>
    <phoneticPr fontId="26"/>
  </si>
  <si>
    <t>様式第17号-1-1（別紙3）</t>
    <phoneticPr fontId="26"/>
  </si>
  <si>
    <t>様式第17号-1-1（別紙4）</t>
    <rPh sb="11" eb="13">
      <t>ベッシ</t>
    </rPh>
    <phoneticPr fontId="26"/>
  </si>
  <si>
    <t>様式第17号-1-1（別紙5）</t>
    <rPh sb="11" eb="13">
      <t>ベッシ</t>
    </rPh>
    <phoneticPr fontId="26"/>
  </si>
  <si>
    <t>20.5年間（又は、24年間）の総額</t>
    <rPh sb="4" eb="5">
      <t>ネン</t>
    </rPh>
    <rPh sb="5" eb="6">
      <t>アイダ</t>
    </rPh>
    <rPh sb="7" eb="8">
      <t>マタ</t>
    </rPh>
    <rPh sb="12" eb="13">
      <t>ネン</t>
    </rPh>
    <rPh sb="13" eb="14">
      <t>カン</t>
    </rPh>
    <rPh sb="16" eb="18">
      <t>ソウガク</t>
    </rPh>
    <phoneticPr fontId="26"/>
  </si>
  <si>
    <t>様式第17号-1-1（別紙7）</t>
    <phoneticPr fontId="26"/>
  </si>
  <si>
    <t>費用明細書（主灰等運搬費用）</t>
    <rPh sb="0" eb="2">
      <t>ヒヨウ</t>
    </rPh>
    <rPh sb="2" eb="5">
      <t>メイサイショ</t>
    </rPh>
    <rPh sb="6" eb="7">
      <t>シュ</t>
    </rPh>
    <rPh sb="7" eb="8">
      <t>ハイ</t>
    </rPh>
    <rPh sb="8" eb="9">
      <t>トウ</t>
    </rPh>
    <rPh sb="9" eb="11">
      <t>ウンパン</t>
    </rPh>
    <rPh sb="11" eb="13">
      <t>ヒヨウ</t>
    </rPh>
    <rPh sb="12" eb="13">
      <t>ヨウ</t>
    </rPh>
    <phoneticPr fontId="26"/>
  </si>
  <si>
    <t>１．主灰等運搬費用</t>
    <rPh sb="2" eb="3">
      <t>シュ</t>
    </rPh>
    <rPh sb="3" eb="4">
      <t>ハイ</t>
    </rPh>
    <rPh sb="4" eb="5">
      <t>トウ</t>
    </rPh>
    <rPh sb="5" eb="7">
      <t>ウンパン</t>
    </rPh>
    <rPh sb="7" eb="9">
      <t>ヒヨウ</t>
    </rPh>
    <phoneticPr fontId="26"/>
  </si>
  <si>
    <t>主灰等運搬業務</t>
    <rPh sb="0" eb="1">
      <t>シュ</t>
    </rPh>
    <rPh sb="1" eb="2">
      <t>ハイ</t>
    </rPh>
    <rPh sb="2" eb="3">
      <t>トウ</t>
    </rPh>
    <rPh sb="3" eb="5">
      <t>ウンパン</t>
    </rPh>
    <rPh sb="5" eb="7">
      <t>ギョウム</t>
    </rPh>
    <phoneticPr fontId="26"/>
  </si>
  <si>
    <t>２．主灰等搬出量</t>
    <rPh sb="2" eb="3">
      <t>シュ</t>
    </rPh>
    <rPh sb="3" eb="4">
      <t>ハイ</t>
    </rPh>
    <rPh sb="4" eb="5">
      <t>トウ</t>
    </rPh>
    <rPh sb="5" eb="7">
      <t>ハンシュツ</t>
    </rPh>
    <rPh sb="7" eb="8">
      <t>リョウ</t>
    </rPh>
    <phoneticPr fontId="8"/>
  </si>
  <si>
    <t>様式第17号-1-1（別紙8）</t>
    <rPh sb="11" eb="13">
      <t>ベッシ</t>
    </rPh>
    <phoneticPr fontId="26"/>
  </si>
  <si>
    <t>様式第17号-1-1（別紙9）</t>
    <phoneticPr fontId="26"/>
  </si>
  <si>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6"/>
  </si>
  <si>
    <t>様式第14号、様式第14号（別紙3）、様式第17号-1-1(別紙1～8)との整合に留意すること。</t>
    <phoneticPr fontId="26"/>
  </si>
  <si>
    <t>様式第14号、様式第14号（別紙1及び別紙2）、様式第17号-1-1（別紙1～8)との整合に留意すること。</t>
    <phoneticPr fontId="26"/>
  </si>
  <si>
    <t>様式第14号（別紙2及び別紙3）、様式第17号-1-1(別紙2～9)との整合に留意すること。</t>
    <rPh sb="7" eb="9">
      <t>ベッシ</t>
    </rPh>
    <rPh sb="10" eb="11">
      <t>オヨ</t>
    </rPh>
    <rPh sb="12" eb="14">
      <t>ベッシ</t>
    </rPh>
    <rPh sb="28" eb="30">
      <t>ベッシ</t>
    </rPh>
    <rPh sb="36" eb="38">
      <t>セイゴウ</t>
    </rPh>
    <rPh sb="39" eb="41">
      <t>リュウイ</t>
    </rPh>
    <phoneticPr fontId="26"/>
  </si>
  <si>
    <t>　様式第14号（別紙2）、様式第17号-1-1（別紙1及び別紙4）との整合に留意すること。</t>
    <rPh sb="8" eb="10">
      <t>ベッシ</t>
    </rPh>
    <rPh sb="24" eb="26">
      <t>ベッシ</t>
    </rPh>
    <rPh sb="27" eb="28">
      <t>オヨ</t>
    </rPh>
    <rPh sb="29" eb="31">
      <t>ベッシ</t>
    </rPh>
    <rPh sb="35" eb="37">
      <t>セイゴウ</t>
    </rPh>
    <rPh sb="38" eb="40">
      <t>リュウイ</t>
    </rPh>
    <phoneticPr fontId="26"/>
  </si>
  <si>
    <t>様式第14号（別紙2）、様式第17号-1-1（別紙1及び別紙4）との整合に留意すること。</t>
    <rPh sb="7" eb="9">
      <t>ベッシ</t>
    </rPh>
    <rPh sb="23" eb="25">
      <t>ベッシ</t>
    </rPh>
    <rPh sb="26" eb="27">
      <t>オヨ</t>
    </rPh>
    <rPh sb="28" eb="30">
      <t>ベッシ</t>
    </rPh>
    <rPh sb="34" eb="36">
      <t>セイゴウ</t>
    </rPh>
    <rPh sb="37" eb="39">
      <t>リュウイ</t>
    </rPh>
    <phoneticPr fontId="26"/>
  </si>
  <si>
    <t>破砕残渣は、入札参加者の提案により設定するものとする。</t>
    <rPh sb="0" eb="2">
      <t>ハサイ</t>
    </rPh>
    <rPh sb="2" eb="4">
      <t>ザンサ</t>
    </rPh>
    <rPh sb="6" eb="8">
      <t>ニュウサツ</t>
    </rPh>
    <rPh sb="8" eb="10">
      <t>サンカ</t>
    </rPh>
    <rPh sb="10" eb="11">
      <t>シャ</t>
    </rPh>
    <rPh sb="12" eb="14">
      <t>テイアン</t>
    </rPh>
    <rPh sb="17" eb="19">
      <t>セッテイ</t>
    </rPh>
    <phoneticPr fontId="8"/>
  </si>
  <si>
    <t>様式第14号（別紙2及び別紙3）、様式第17号-1-1（別紙1～3）との整合に留意すること。</t>
    <rPh sb="7" eb="9">
      <t>ベッシ</t>
    </rPh>
    <rPh sb="10" eb="11">
      <t>オヨ</t>
    </rPh>
    <rPh sb="12" eb="14">
      <t>ベッシ</t>
    </rPh>
    <rPh sb="28" eb="30">
      <t>ベッシ</t>
    </rPh>
    <rPh sb="36" eb="38">
      <t>セイゴウ</t>
    </rPh>
    <rPh sb="39" eb="41">
      <t>リュウイ</t>
    </rPh>
    <phoneticPr fontId="26"/>
  </si>
  <si>
    <t>様式第14号（別紙2及び別紙3）、様式第17号-1-1（別紙1）との整合に留意すること。</t>
    <rPh sb="7" eb="9">
      <t>ベッシ</t>
    </rPh>
    <rPh sb="10" eb="11">
      <t>オヨ</t>
    </rPh>
    <rPh sb="12" eb="14">
      <t>ベッシ</t>
    </rPh>
    <rPh sb="28" eb="30">
      <t>ベッシ</t>
    </rPh>
    <rPh sb="34" eb="36">
      <t>セイゴウ</t>
    </rPh>
    <rPh sb="37" eb="39">
      <t>リュウイ</t>
    </rPh>
    <phoneticPr fontId="26"/>
  </si>
  <si>
    <t>人件費については、様式第16号-1-1（別紙1）との整合に留意すること。</t>
    <rPh sb="0" eb="3">
      <t>ジンケンヒ</t>
    </rPh>
    <rPh sb="20" eb="22">
      <t>ベッシ</t>
    </rPh>
    <rPh sb="26" eb="28">
      <t>セイゴウ</t>
    </rPh>
    <rPh sb="29" eb="31">
      <t>リュウイ</t>
    </rPh>
    <phoneticPr fontId="26"/>
  </si>
  <si>
    <t>様式第14号（別紙2及び別紙3）及び様式第17号-1-1（別紙1）との整合に留意すること。</t>
    <rPh sb="7" eb="9">
      <t>ベッシ</t>
    </rPh>
    <rPh sb="10" eb="11">
      <t>オヨ</t>
    </rPh>
    <rPh sb="12" eb="14">
      <t>ベッシ</t>
    </rPh>
    <rPh sb="16" eb="17">
      <t>オヨ</t>
    </rPh>
    <rPh sb="29" eb="31">
      <t>ベッシ</t>
    </rPh>
    <rPh sb="35" eb="37">
      <t>セイゴウ</t>
    </rPh>
    <rPh sb="38" eb="40">
      <t>リュウイ</t>
    </rPh>
    <phoneticPr fontId="26"/>
  </si>
  <si>
    <t>様式第14号（別紙2及び別紙3）、様式第17号-1-1（別紙1及び別紙8）との整合に留意すること。</t>
    <rPh sb="0" eb="2">
      <t>ヨウシキ</t>
    </rPh>
    <rPh sb="2" eb="3">
      <t>ダイ</t>
    </rPh>
    <rPh sb="5" eb="6">
      <t>ゴウ</t>
    </rPh>
    <rPh sb="7" eb="9">
      <t>ベッシ</t>
    </rPh>
    <rPh sb="10" eb="11">
      <t>オヨ</t>
    </rPh>
    <rPh sb="12" eb="14">
      <t>ベッシ</t>
    </rPh>
    <rPh sb="28" eb="30">
      <t>ベッシ</t>
    </rPh>
    <rPh sb="31" eb="32">
      <t>オヨ</t>
    </rPh>
    <rPh sb="33" eb="35">
      <t>ベッシ</t>
    </rPh>
    <rPh sb="39" eb="41">
      <t>セイゴウ</t>
    </rPh>
    <rPh sb="42" eb="44">
      <t>リュウイ</t>
    </rPh>
    <phoneticPr fontId="26"/>
  </si>
  <si>
    <t>様式第14号（別紙2及び別紙3）、様式第17号-1-1（別紙1及び別紙8）との整合に留意すること。</t>
    <rPh sb="0" eb="2">
      <t>ヨウシキ</t>
    </rPh>
    <rPh sb="2" eb="3">
      <t>ダイ</t>
    </rPh>
    <rPh sb="5" eb="6">
      <t>ゴウ</t>
    </rPh>
    <rPh sb="7" eb="9">
      <t>ベッシ</t>
    </rPh>
    <rPh sb="10" eb="11">
      <t>オヨ</t>
    </rPh>
    <rPh sb="12" eb="14">
      <t>ベッシ</t>
    </rPh>
    <rPh sb="17" eb="19">
      <t>ヨウシキ</t>
    </rPh>
    <rPh sb="28" eb="30">
      <t>ベッシ</t>
    </rPh>
    <rPh sb="31" eb="32">
      <t>オヨ</t>
    </rPh>
    <rPh sb="33" eb="35">
      <t>ベッシ</t>
    </rPh>
    <rPh sb="39" eb="41">
      <t>セイゴウ</t>
    </rPh>
    <rPh sb="42" eb="44">
      <t>リュウイ</t>
    </rPh>
    <phoneticPr fontId="26"/>
  </si>
  <si>
    <t>様式第17号-1-1（別紙1)との整合に留意すること。</t>
    <rPh sb="11" eb="13">
      <t>ベッシ</t>
    </rPh>
    <rPh sb="17" eb="19">
      <t>セイゴウ</t>
    </rPh>
    <rPh sb="20" eb="22">
      <t>リュウイ</t>
    </rPh>
    <phoneticPr fontId="26"/>
  </si>
  <si>
    <t>新ごみ焼却施設</t>
    <rPh sb="0" eb="1">
      <t>シン</t>
    </rPh>
    <rPh sb="3" eb="5">
      <t>ショウキャク</t>
    </rPh>
    <rPh sb="5" eb="7">
      <t>シセツ</t>
    </rPh>
    <phoneticPr fontId="26"/>
  </si>
  <si>
    <t>新不燃・粗大ごみ処理施設</t>
    <rPh sb="0" eb="1">
      <t>シン</t>
    </rPh>
    <rPh sb="1" eb="3">
      <t>フネン</t>
    </rPh>
    <rPh sb="4" eb="6">
      <t>ソダイ</t>
    </rPh>
    <rPh sb="8" eb="10">
      <t>ショリ</t>
    </rPh>
    <rPh sb="10" eb="12">
      <t>シセツ</t>
    </rPh>
    <phoneticPr fontId="26"/>
  </si>
  <si>
    <t>■</t>
    <phoneticPr fontId="26"/>
  </si>
  <si>
    <t>設計・建設業務</t>
    <rPh sb="0" eb="2">
      <t>セッケイ</t>
    </rPh>
    <rPh sb="3" eb="5">
      <t>ケンセツ</t>
    </rPh>
    <rPh sb="5" eb="7">
      <t>ギョウム</t>
    </rPh>
    <phoneticPr fontId="26"/>
  </si>
  <si>
    <r>
      <t>注1：運転日数欄の合計（H124</t>
    </r>
    <r>
      <rPr>
        <sz val="11"/>
        <rFont val="ＭＳ Ｐゴシック"/>
        <family val="3"/>
        <charset val="128"/>
      </rPr>
      <t>のセル）は365日になること。</t>
    </r>
    <rPh sb="0" eb="1">
      <t>チュウ</t>
    </rPh>
    <rPh sb="3" eb="5">
      <t>ウンテン</t>
    </rPh>
    <rPh sb="5" eb="7">
      <t>ニッスウ</t>
    </rPh>
    <rPh sb="7" eb="8">
      <t>ラン</t>
    </rPh>
    <rPh sb="9" eb="11">
      <t>ゴウケイ</t>
    </rPh>
    <rPh sb="24" eb="25">
      <t>ニチ</t>
    </rPh>
    <phoneticPr fontId="26"/>
  </si>
  <si>
    <r>
      <t>注1：</t>
    </r>
    <r>
      <rPr>
        <sz val="11"/>
        <rFont val="ＭＳ Ｐゴシック"/>
        <family val="3"/>
        <charset val="128"/>
      </rPr>
      <t>　　　　　　　　　に数値を記述すること。</t>
    </r>
    <rPh sb="0" eb="1">
      <t>チュウ</t>
    </rPh>
    <rPh sb="13" eb="15">
      <t>スウチ</t>
    </rPh>
    <rPh sb="16" eb="18">
      <t>キジュツ</t>
    </rPh>
    <phoneticPr fontId="26"/>
  </si>
  <si>
    <t>kW</t>
    <phoneticPr fontId="26"/>
  </si>
  <si>
    <t>稼働炉数</t>
    <rPh sb="0" eb="2">
      <t>カドウ</t>
    </rPh>
    <rPh sb="2" eb="3">
      <t>ロ</t>
    </rPh>
    <rPh sb="3" eb="4">
      <t>スウ</t>
    </rPh>
    <phoneticPr fontId="26"/>
  </si>
  <si>
    <r>
      <t>単位：（k</t>
    </r>
    <r>
      <rPr>
        <sz val="11"/>
        <rFont val="ＭＳ Ｐゴシック"/>
        <family val="3"/>
        <charset val="128"/>
      </rPr>
      <t>W</t>
    </r>
    <r>
      <rPr>
        <sz val="11"/>
        <rFont val="ＭＳ Ｐゴシック"/>
        <family val="3"/>
        <charset val="128"/>
      </rPr>
      <t>h/日）</t>
    </r>
    <rPh sb="0" eb="2">
      <t>タンイ</t>
    </rPh>
    <phoneticPr fontId="26"/>
  </si>
  <si>
    <t>注2：工事範囲内の付属棟や外構等は所掌区分のプラント動力または建築動力に含めること。</t>
    <rPh sb="0" eb="1">
      <t>チュウ</t>
    </rPh>
    <rPh sb="3" eb="5">
      <t>コウジ</t>
    </rPh>
    <rPh sb="5" eb="7">
      <t>ハンイ</t>
    </rPh>
    <rPh sb="7" eb="8">
      <t>ナイ</t>
    </rPh>
    <rPh sb="9" eb="11">
      <t>フゾク</t>
    </rPh>
    <rPh sb="11" eb="12">
      <t>トウ</t>
    </rPh>
    <rPh sb="13" eb="15">
      <t>ガイコウ</t>
    </rPh>
    <rPh sb="15" eb="16">
      <t>トウ</t>
    </rPh>
    <rPh sb="17" eb="19">
      <t>ショショウ</t>
    </rPh>
    <rPh sb="19" eb="21">
      <t>クブン</t>
    </rPh>
    <rPh sb="26" eb="28">
      <t>ドウリョク</t>
    </rPh>
    <rPh sb="31" eb="33">
      <t>ケンチク</t>
    </rPh>
    <rPh sb="33" eb="35">
      <t>ドウリョク</t>
    </rPh>
    <rPh sb="36" eb="37">
      <t>フク</t>
    </rPh>
    <phoneticPr fontId="26"/>
  </si>
  <si>
    <t>注1：　　　　　　　　に数値を記述すること。なお、運転時間の　　　　　　　　　部分は変更しても構わない。</t>
    <rPh sb="0" eb="1">
      <t>チュウ</t>
    </rPh>
    <rPh sb="12" eb="14">
      <t>スウチ</t>
    </rPh>
    <rPh sb="15" eb="17">
      <t>キジュツ</t>
    </rPh>
    <rPh sb="25" eb="27">
      <t>ウンテン</t>
    </rPh>
    <rPh sb="27" eb="29">
      <t>ジカン</t>
    </rPh>
    <rPh sb="39" eb="41">
      <t>ブブン</t>
    </rPh>
    <rPh sb="42" eb="44">
      <t>ヘンコウ</t>
    </rPh>
    <rPh sb="47" eb="48">
      <t>カマ</t>
    </rPh>
    <phoneticPr fontId="26"/>
  </si>
  <si>
    <t>（h）</t>
    <phoneticPr fontId="26"/>
  </si>
  <si>
    <t>（％）</t>
    <phoneticPr fontId="26"/>
  </si>
  <si>
    <t>（kW）</t>
    <phoneticPr fontId="26"/>
  </si>
  <si>
    <t>運転時間</t>
    <rPh sb="0" eb="2">
      <t>ウンテン</t>
    </rPh>
    <rPh sb="2" eb="4">
      <t>ジカン</t>
    </rPh>
    <phoneticPr fontId="26"/>
  </si>
  <si>
    <t>下期</t>
    <rPh sb="0" eb="2">
      <t>シモキ</t>
    </rPh>
    <phoneticPr fontId="26"/>
  </si>
  <si>
    <t>中期</t>
    <rPh sb="0" eb="1">
      <t>ナカ</t>
    </rPh>
    <rPh sb="1" eb="2">
      <t>キ</t>
    </rPh>
    <phoneticPr fontId="26"/>
  </si>
  <si>
    <t>上期</t>
    <rPh sb="0" eb="2">
      <t>カミキ</t>
    </rPh>
    <phoneticPr fontId="26"/>
  </si>
  <si>
    <t>注7 ： 立ち上げ、立ち下げ時はそれぞれ休止中と見なすこと。</t>
    <rPh sb="20" eb="23">
      <t>キュウシチュウ</t>
    </rPh>
    <phoneticPr fontId="26"/>
  </si>
  <si>
    <t>注5 ： 稼働開始日（4/1）のピット内のごみ貯留量は貯留能力の半分が貯留された状態とし、稼動最終日（3/31）のピット内のごみ貯留残量も概ね半分になるよう想定すること。</t>
    <rPh sb="0" eb="1">
      <t>チュウ</t>
    </rPh>
    <rPh sb="5" eb="7">
      <t>カドウ</t>
    </rPh>
    <rPh sb="7" eb="9">
      <t>カイシ</t>
    </rPh>
    <rPh sb="9" eb="10">
      <t>ビ</t>
    </rPh>
    <rPh sb="19" eb="20">
      <t>ナイ</t>
    </rPh>
    <rPh sb="23" eb="25">
      <t>チョリュウ</t>
    </rPh>
    <rPh sb="25" eb="26">
      <t>リョウ</t>
    </rPh>
    <rPh sb="27" eb="29">
      <t>チョリュウ</t>
    </rPh>
    <rPh sb="29" eb="31">
      <t>ノウリョク</t>
    </rPh>
    <rPh sb="32" eb="34">
      <t>ハンブン</t>
    </rPh>
    <rPh sb="35" eb="37">
      <t>チョリュウ</t>
    </rPh>
    <rPh sb="40" eb="42">
      <t>ジョウタイ</t>
    </rPh>
    <rPh sb="45" eb="47">
      <t>カドウ</t>
    </rPh>
    <rPh sb="47" eb="50">
      <t>サイシュウビ</t>
    </rPh>
    <rPh sb="60" eb="61">
      <t>ナイ</t>
    </rPh>
    <rPh sb="64" eb="66">
      <t>チョリュウ</t>
    </rPh>
    <rPh sb="66" eb="68">
      <t>ザンリョウ</t>
    </rPh>
    <rPh sb="69" eb="70">
      <t>オオム</t>
    </rPh>
    <rPh sb="71" eb="73">
      <t>ハンブン</t>
    </rPh>
    <rPh sb="78" eb="80">
      <t>ソウテイ</t>
    </rPh>
    <phoneticPr fontId="26"/>
  </si>
  <si>
    <t>注4 ： 各炉の日処理量は定格能力とし、かつ2炉合計の年間処理量は計画処理量に概ね整合すること。</t>
    <rPh sb="0" eb="1">
      <t>チュウ</t>
    </rPh>
    <rPh sb="5" eb="6">
      <t>カク</t>
    </rPh>
    <rPh sb="6" eb="7">
      <t>ロ</t>
    </rPh>
    <rPh sb="8" eb="9">
      <t>ニチ</t>
    </rPh>
    <rPh sb="9" eb="11">
      <t>ショリ</t>
    </rPh>
    <rPh sb="11" eb="12">
      <t>リョウ</t>
    </rPh>
    <rPh sb="13" eb="15">
      <t>テイカク</t>
    </rPh>
    <rPh sb="15" eb="17">
      <t>ノウリョク</t>
    </rPh>
    <rPh sb="23" eb="24">
      <t>ロ</t>
    </rPh>
    <rPh sb="24" eb="26">
      <t>ゴウケイ</t>
    </rPh>
    <rPh sb="27" eb="29">
      <t>ネンカン</t>
    </rPh>
    <rPh sb="29" eb="31">
      <t>ショリ</t>
    </rPh>
    <rPh sb="31" eb="32">
      <t>リョウ</t>
    </rPh>
    <rPh sb="33" eb="35">
      <t>ケイカク</t>
    </rPh>
    <rPh sb="35" eb="37">
      <t>ショリ</t>
    </rPh>
    <rPh sb="37" eb="38">
      <t>リョウ</t>
    </rPh>
    <rPh sb="39" eb="40">
      <t>オオム</t>
    </rPh>
    <rPh sb="41" eb="43">
      <t>セイゴウ</t>
    </rPh>
    <phoneticPr fontId="26"/>
  </si>
  <si>
    <t>注2 ： 様式のフォームは変更しないこと。また、黄色の網掛け部分以外の数値や記号は変更しないこと。</t>
    <rPh sb="0" eb="1">
      <t>チュウ</t>
    </rPh>
    <rPh sb="5" eb="7">
      <t>ヨウシキ</t>
    </rPh>
    <rPh sb="13" eb="15">
      <t>ヘンコウ</t>
    </rPh>
    <rPh sb="24" eb="26">
      <t>キイロ</t>
    </rPh>
    <rPh sb="27" eb="29">
      <t>アミカ</t>
    </rPh>
    <rPh sb="30" eb="32">
      <t>ブブン</t>
    </rPh>
    <rPh sb="32" eb="34">
      <t>イガイ</t>
    </rPh>
    <rPh sb="35" eb="37">
      <t>スウチ</t>
    </rPh>
    <rPh sb="38" eb="40">
      <t>キゴウ</t>
    </rPh>
    <rPh sb="41" eb="43">
      <t>ヘンコウ</t>
    </rPh>
    <phoneticPr fontId="26"/>
  </si>
  <si>
    <t>2号炉</t>
  </si>
  <si>
    <t>1号炉</t>
  </si>
  <si>
    <t>2．稼働日</t>
    <rPh sb="2" eb="4">
      <t>カドウ</t>
    </rPh>
    <rPh sb="4" eb="5">
      <t>ビ</t>
    </rPh>
    <phoneticPr fontId="26"/>
  </si>
  <si>
    <t>1．搬入量</t>
    <rPh sb="2" eb="4">
      <t>ハンニュウ</t>
    </rPh>
    <rPh sb="4" eb="5">
      <t>リョウ</t>
    </rPh>
    <phoneticPr fontId="26"/>
  </si>
  <si>
    <t>ごみ量</t>
    <rPh sb="2" eb="3">
      <t>リョウ</t>
    </rPh>
    <phoneticPr fontId="26"/>
  </si>
  <si>
    <t>日</t>
    <rPh sb="0" eb="1">
      <t>ニチ</t>
    </rPh>
    <phoneticPr fontId="26"/>
  </si>
  <si>
    <t>土</t>
    <rPh sb="0" eb="1">
      <t>ド</t>
    </rPh>
    <phoneticPr fontId="26"/>
  </si>
  <si>
    <t>火</t>
    <rPh sb="0" eb="1">
      <t>カ</t>
    </rPh>
    <phoneticPr fontId="26"/>
  </si>
  <si>
    <t>曜日</t>
    <rPh sb="0" eb="2">
      <t>ヨウビ</t>
    </rPh>
    <phoneticPr fontId="26"/>
  </si>
  <si>
    <t>*</t>
    <phoneticPr fontId="26"/>
  </si>
  <si>
    <t>2．稼働日</t>
    <rPh sb="2" eb="5">
      <t>カドウビ</t>
    </rPh>
    <phoneticPr fontId="26"/>
  </si>
  <si>
    <t>新ごみ焼却施設／プラント動力</t>
    <rPh sb="0" eb="1">
      <t>シン</t>
    </rPh>
    <rPh sb="3" eb="5">
      <t>ショウキャク</t>
    </rPh>
    <rPh sb="5" eb="7">
      <t>シセツ</t>
    </rPh>
    <rPh sb="12" eb="14">
      <t>ドウリョク</t>
    </rPh>
    <phoneticPr fontId="26"/>
  </si>
  <si>
    <t>新ごみ焼却施設／建築動力(照明等含む)</t>
    <rPh sb="0" eb="1">
      <t>シン</t>
    </rPh>
    <rPh sb="3" eb="5">
      <t>ショウキャク</t>
    </rPh>
    <rPh sb="5" eb="7">
      <t>シセツ</t>
    </rPh>
    <rPh sb="8" eb="10">
      <t>ケンチク</t>
    </rPh>
    <rPh sb="10" eb="12">
      <t>ドウリョク</t>
    </rPh>
    <rPh sb="13" eb="15">
      <t>ショウメイ</t>
    </rPh>
    <rPh sb="15" eb="16">
      <t>トウ</t>
    </rPh>
    <rPh sb="16" eb="17">
      <t>フク</t>
    </rPh>
    <phoneticPr fontId="26"/>
  </si>
  <si>
    <t>注2：発電効率は、ｴﾈﾙｷﾞｰ回収型廃棄物処理施設整備マニュアル</t>
    <rPh sb="3" eb="5">
      <t>ハツデン</t>
    </rPh>
    <rPh sb="5" eb="7">
      <t>コウリツ</t>
    </rPh>
    <rPh sb="14" eb="17">
      <t>カイシュウガタ</t>
    </rPh>
    <rPh sb="17" eb="20">
      <t>ハイキブツ</t>
    </rPh>
    <rPh sb="20" eb="22">
      <t>ショリ</t>
    </rPh>
    <rPh sb="22" eb="24">
      <t>シセツ</t>
    </rPh>
    <rPh sb="24" eb="26">
      <t>セイビ</t>
    </rPh>
    <rPh sb="25" eb="27">
      <t>セイビ</t>
    </rPh>
    <phoneticPr fontId="26"/>
  </si>
  <si>
    <t>新ごみ
処理施設
（炉）</t>
    <rPh sb="0" eb="1">
      <t>シン</t>
    </rPh>
    <rPh sb="4" eb="6">
      <t>ショリ</t>
    </rPh>
    <rPh sb="6" eb="8">
      <t>シセツ</t>
    </rPh>
    <rPh sb="10" eb="11">
      <t>ロ</t>
    </rPh>
    <phoneticPr fontId="26"/>
  </si>
  <si>
    <r>
      <t>注2：本様式（４．電力量（自動計算））は様式第16</t>
    </r>
    <r>
      <rPr>
        <sz val="11"/>
        <rFont val="ＭＳ Ｐゴシック"/>
        <family val="3"/>
        <charset val="128"/>
      </rPr>
      <t>号</t>
    </r>
    <r>
      <rPr>
        <sz val="11"/>
        <rFont val="ＭＳ Ｐゴシック"/>
        <family val="3"/>
        <charset val="128"/>
      </rPr>
      <t>-1-3</t>
    </r>
    <r>
      <rPr>
        <sz val="11"/>
        <rFont val="ＭＳ Ｐゴシック"/>
        <family val="3"/>
        <charset val="128"/>
      </rPr>
      <t>（別紙</t>
    </r>
    <r>
      <rPr>
        <sz val="11"/>
        <rFont val="ＭＳ Ｐゴシック"/>
        <family val="3"/>
        <charset val="128"/>
      </rPr>
      <t>2</t>
    </r>
    <r>
      <rPr>
        <sz val="11"/>
        <rFont val="ＭＳ Ｐゴシック"/>
        <family val="3"/>
        <charset val="128"/>
      </rPr>
      <t>）及び本別紙</t>
    </r>
    <r>
      <rPr>
        <sz val="11"/>
        <rFont val="ＭＳ Ｐゴシック"/>
        <family val="3"/>
        <charset val="128"/>
      </rPr>
      <t>1</t>
    </r>
    <r>
      <rPr>
        <sz val="11"/>
        <rFont val="ＭＳ Ｐゴシック"/>
        <family val="3"/>
        <charset val="128"/>
      </rPr>
      <t>の「１．」、「２．」の入力によって自動計算されるものである。</t>
    </r>
    <rPh sb="0" eb="1">
      <t>チュウ</t>
    </rPh>
    <rPh sb="3" eb="4">
      <t>ホン</t>
    </rPh>
    <rPh sb="4" eb="6">
      <t>ヨウシキ</t>
    </rPh>
    <rPh sb="9" eb="11">
      <t>デンリョク</t>
    </rPh>
    <rPh sb="11" eb="12">
      <t>リョウ</t>
    </rPh>
    <rPh sb="13" eb="15">
      <t>ジドウ</t>
    </rPh>
    <rPh sb="15" eb="17">
      <t>ケイサン</t>
    </rPh>
    <rPh sb="20" eb="22">
      <t>ヨウシキ</t>
    </rPh>
    <rPh sb="22" eb="23">
      <t>ダイ</t>
    </rPh>
    <rPh sb="25" eb="26">
      <t>ゴウ</t>
    </rPh>
    <rPh sb="31" eb="33">
      <t>ベッシ</t>
    </rPh>
    <rPh sb="35" eb="36">
      <t>オヨ</t>
    </rPh>
    <rPh sb="37" eb="38">
      <t>ホン</t>
    </rPh>
    <rPh sb="38" eb="40">
      <t>ベッシ</t>
    </rPh>
    <rPh sb="52" eb="54">
      <t>ニュウリョク</t>
    </rPh>
    <rPh sb="58" eb="60">
      <t>ジドウ</t>
    </rPh>
    <rPh sb="60" eb="62">
      <t>ケイサン</t>
    </rPh>
    <phoneticPr fontId="26"/>
  </si>
  <si>
    <t>入札価格参考資料（組合のライフサイクルコスト）</t>
    <rPh sb="9" eb="11">
      <t>クミアイ</t>
    </rPh>
    <phoneticPr fontId="26"/>
  </si>
  <si>
    <t>設計・建設業務に関する提案書　　※表紙</t>
    <phoneticPr fontId="26"/>
  </si>
  <si>
    <t>周辺環境に調和し、市民に親しまれ、地域に貢献できる施設　　※表紙</t>
    <rPh sb="0" eb="2">
      <t>シュウヘン</t>
    </rPh>
    <rPh sb="2" eb="4">
      <t>カンキョウ</t>
    </rPh>
    <rPh sb="5" eb="7">
      <t>チョウワ</t>
    </rPh>
    <rPh sb="9" eb="11">
      <t>シミン</t>
    </rPh>
    <rPh sb="12" eb="13">
      <t>シタ</t>
    </rPh>
    <rPh sb="17" eb="19">
      <t>チイキ</t>
    </rPh>
    <rPh sb="20" eb="22">
      <t>コウケン</t>
    </rPh>
    <rPh sb="25" eb="27">
      <t>シセツ</t>
    </rPh>
    <phoneticPr fontId="26"/>
  </si>
  <si>
    <t>周辺の景観及び歴史的・自然的環境と調和した建物デザイン</t>
    <phoneticPr fontId="26"/>
  </si>
  <si>
    <t>様式第15号-1-3</t>
  </si>
  <si>
    <t>安全・安心な施設及び安全で効率的な工事施工計画　　※表紙</t>
    <rPh sb="0" eb="2">
      <t>アンゼン</t>
    </rPh>
    <rPh sb="3" eb="5">
      <t>アンシン</t>
    </rPh>
    <rPh sb="6" eb="8">
      <t>シセツ</t>
    </rPh>
    <rPh sb="8" eb="9">
      <t>オヨ</t>
    </rPh>
    <rPh sb="10" eb="12">
      <t>アンゼン</t>
    </rPh>
    <rPh sb="13" eb="16">
      <t>コウリツテキ</t>
    </rPh>
    <rPh sb="17" eb="19">
      <t>コウジ</t>
    </rPh>
    <rPh sb="19" eb="21">
      <t>セコウ</t>
    </rPh>
    <rPh sb="21" eb="23">
      <t>ケイカク</t>
    </rPh>
    <rPh sb="26" eb="28">
      <t>ヒョウシ</t>
    </rPh>
    <phoneticPr fontId="26"/>
  </si>
  <si>
    <t>安全性・信頼性の高いプラント設備計画</t>
    <phoneticPr fontId="26"/>
  </si>
  <si>
    <t>排ガス、騒音・振動、悪臭等の環境影響を低減するための施設計画</t>
    <phoneticPr fontId="26"/>
  </si>
  <si>
    <t>段階的な工事施工に係る計画の妥当性、安全確保、環境保全</t>
    <rPh sb="0" eb="3">
      <t>ダンカイテキ</t>
    </rPh>
    <rPh sb="4" eb="6">
      <t>コウジ</t>
    </rPh>
    <rPh sb="6" eb="8">
      <t>セコウ</t>
    </rPh>
    <rPh sb="9" eb="10">
      <t>カカ</t>
    </rPh>
    <rPh sb="11" eb="13">
      <t>ケイカク</t>
    </rPh>
    <rPh sb="14" eb="17">
      <t>ダトウセイ</t>
    </rPh>
    <rPh sb="18" eb="20">
      <t>アンゼン</t>
    </rPh>
    <rPh sb="20" eb="22">
      <t>カクホ</t>
    </rPh>
    <rPh sb="23" eb="25">
      <t>カンキョウ</t>
    </rPh>
    <rPh sb="25" eb="27">
      <t>ホゼン</t>
    </rPh>
    <phoneticPr fontId="26"/>
  </si>
  <si>
    <t>A4版・縦　2ページ</t>
    <rPh sb="2" eb="3">
      <t>バン</t>
    </rPh>
    <rPh sb="4" eb="5">
      <t>タテ</t>
    </rPh>
    <phoneticPr fontId="26"/>
  </si>
  <si>
    <t>災害に強く、地域防災に貢献できる施設　　※表紙</t>
    <rPh sb="21" eb="23">
      <t>ヒョウシ</t>
    </rPh>
    <phoneticPr fontId="26"/>
  </si>
  <si>
    <t>エネルギーの有効利用、循環型社会へ貢献できる施設　　※表紙</t>
    <phoneticPr fontId="26"/>
  </si>
  <si>
    <t>様式第15号-4-1</t>
    <phoneticPr fontId="26"/>
  </si>
  <si>
    <t>様式第15号-4-2</t>
    <phoneticPr fontId="26"/>
  </si>
  <si>
    <t>様式第16号-1</t>
    <phoneticPr fontId="26"/>
  </si>
  <si>
    <t>市民が安全・安心に生活できる信頼される施設運営　※表紙</t>
    <phoneticPr fontId="26"/>
  </si>
  <si>
    <t>様式第16号-1-1</t>
    <phoneticPr fontId="26"/>
  </si>
  <si>
    <t>様式第16号-1-2</t>
  </si>
  <si>
    <t>様式第16号-1-3</t>
  </si>
  <si>
    <t>長期間の安定稼働を目標とした維持管理計画</t>
    <phoneticPr fontId="26"/>
  </si>
  <si>
    <t>様式第16号-2</t>
    <phoneticPr fontId="26"/>
  </si>
  <si>
    <t>様式第16号-2-1</t>
    <phoneticPr fontId="26"/>
  </si>
  <si>
    <t>様式第16号-2-2</t>
  </si>
  <si>
    <t>市民に親しまれ、地域に貢献できる施設運営　※表紙</t>
    <phoneticPr fontId="26"/>
  </si>
  <si>
    <t>地域住民との交流、来場者対応及び各種イベント対応・企画</t>
    <phoneticPr fontId="26"/>
  </si>
  <si>
    <t>様式第17号</t>
    <phoneticPr fontId="26"/>
  </si>
  <si>
    <t>事業計画に関する提案書　※表紙</t>
    <rPh sb="13" eb="15">
      <t>ヒョウシ</t>
    </rPh>
    <phoneticPr fontId="26"/>
  </si>
  <si>
    <t>様式第17号-1</t>
    <phoneticPr fontId="26"/>
  </si>
  <si>
    <t>様式第17号-1-1</t>
    <phoneticPr fontId="26"/>
  </si>
  <si>
    <t>様式第17号-1-1（別紙2）</t>
    <rPh sb="11" eb="13">
      <t>ベッシ</t>
    </rPh>
    <phoneticPr fontId="26"/>
  </si>
  <si>
    <t>様式第17号-1-1（別紙3）</t>
    <rPh sb="11" eb="13">
      <t>ベッシ</t>
    </rPh>
    <phoneticPr fontId="26"/>
  </si>
  <si>
    <t>長期事業収支計画の安定性、資金不足等の不測事態への対応</t>
    <phoneticPr fontId="26"/>
  </si>
  <si>
    <t>様式第17号-1-1（別紙6）</t>
    <rPh sb="11" eb="13">
      <t>ベッシ</t>
    </rPh>
    <phoneticPr fontId="26"/>
  </si>
  <si>
    <t>様式第17号-1-1（別紙7）</t>
    <rPh sb="11" eb="13">
      <t>ベッシ</t>
    </rPh>
    <phoneticPr fontId="26"/>
  </si>
  <si>
    <t>様式第17号-1-1（別紙9）</t>
    <rPh sb="11" eb="13">
      <t>ベッシ</t>
    </rPh>
    <phoneticPr fontId="26"/>
  </si>
  <si>
    <t>様式第17号-1-1（別紙10）</t>
    <rPh sb="11" eb="13">
      <t>ベッシ</t>
    </rPh>
    <phoneticPr fontId="26"/>
  </si>
  <si>
    <t>様式第20号</t>
    <phoneticPr fontId="26"/>
  </si>
  <si>
    <t>様式第19号-1</t>
    <phoneticPr fontId="26"/>
  </si>
  <si>
    <t>様式第18号</t>
    <phoneticPr fontId="26"/>
  </si>
  <si>
    <t>様式第16号-1-1（別紙1）</t>
    <rPh sb="11" eb="13">
      <t>ベッシ</t>
    </rPh>
    <phoneticPr fontId="26"/>
  </si>
  <si>
    <t>SPC及び施設構成人員</t>
    <rPh sb="3" eb="4">
      <t>オヨ</t>
    </rPh>
    <rPh sb="5" eb="7">
      <t>シセツ</t>
    </rPh>
    <rPh sb="7" eb="9">
      <t>コウセイ</t>
    </rPh>
    <rPh sb="9" eb="11">
      <t>ジンイン</t>
    </rPh>
    <phoneticPr fontId="26"/>
  </si>
  <si>
    <t>電力収支及び発電効率</t>
    <rPh sb="6" eb="8">
      <t>ハツデン</t>
    </rPh>
    <rPh sb="8" eb="10">
      <t>コウリツ</t>
    </rPh>
    <phoneticPr fontId="26"/>
  </si>
  <si>
    <t>費用明細書（業務委託料Dに関する提案単価）</t>
    <phoneticPr fontId="26"/>
  </si>
  <si>
    <t>費用明細書（業務委託料Cに関する提案単価）</t>
    <phoneticPr fontId="26"/>
  </si>
  <si>
    <t>費用明細書（主灰等運搬費用）</t>
    <rPh sb="6" eb="7">
      <t>シュ</t>
    </rPh>
    <rPh sb="7" eb="8">
      <t>ハイ</t>
    </rPh>
    <rPh sb="8" eb="9">
      <t>トウ</t>
    </rPh>
    <rPh sb="9" eb="11">
      <t>ウンパン</t>
    </rPh>
    <rPh sb="11" eb="13">
      <t>ヒヨウ</t>
    </rPh>
    <phoneticPr fontId="26"/>
  </si>
  <si>
    <t>様式第17号-1-2（別紙1）</t>
    <phoneticPr fontId="26"/>
  </si>
  <si>
    <t>様式第17号-1-2（別紙2）</t>
    <phoneticPr fontId="26"/>
  </si>
  <si>
    <t>事業収支計画及びリスクへの対処方法　　※表紙</t>
    <rPh sb="6" eb="7">
      <t>オヨ</t>
    </rPh>
    <rPh sb="13" eb="15">
      <t>タイショ</t>
    </rPh>
    <rPh sb="15" eb="17">
      <t>ホウホウ</t>
    </rPh>
    <rPh sb="20" eb="22">
      <t>ヒョウシ</t>
    </rPh>
    <phoneticPr fontId="26"/>
  </si>
  <si>
    <t>様式第17号-1-2</t>
    <phoneticPr fontId="26"/>
  </si>
  <si>
    <t>様式第17号-1-2（別紙1）</t>
    <rPh sb="11" eb="13">
      <t>ベッシ</t>
    </rPh>
    <phoneticPr fontId="26"/>
  </si>
  <si>
    <t>様式第17号-1-2（別紙2）</t>
    <rPh sb="11" eb="13">
      <t>ベッシ</t>
    </rPh>
    <phoneticPr fontId="26"/>
  </si>
  <si>
    <t>全体配置及び車両・人・見学者の動線計画</t>
    <phoneticPr fontId="26"/>
  </si>
  <si>
    <t>令和4年度</t>
    <rPh sb="3" eb="4">
      <t>ネン</t>
    </rPh>
    <rPh sb="4" eb="5">
      <t>ド</t>
    </rPh>
    <phoneticPr fontId="26"/>
  </si>
  <si>
    <t>令和5年度</t>
    <rPh sb="3" eb="4">
      <t>ネン</t>
    </rPh>
    <rPh sb="4" eb="5">
      <t>ド</t>
    </rPh>
    <phoneticPr fontId="26"/>
  </si>
  <si>
    <t>令和6年度</t>
    <rPh sb="3" eb="4">
      <t>ネン</t>
    </rPh>
    <rPh sb="4" eb="5">
      <t>ド</t>
    </rPh>
    <phoneticPr fontId="26"/>
  </si>
  <si>
    <t>令和7年度</t>
    <rPh sb="3" eb="4">
      <t>ネン</t>
    </rPh>
    <rPh sb="4" eb="5">
      <t>ド</t>
    </rPh>
    <phoneticPr fontId="26"/>
  </si>
  <si>
    <t>令和8年度</t>
    <rPh sb="3" eb="4">
      <t>ネン</t>
    </rPh>
    <rPh sb="4" eb="5">
      <t>ド</t>
    </rPh>
    <phoneticPr fontId="26"/>
  </si>
  <si>
    <t>令和9年度</t>
    <rPh sb="3" eb="4">
      <t>ネン</t>
    </rPh>
    <rPh sb="4" eb="5">
      <t>ド</t>
    </rPh>
    <phoneticPr fontId="26"/>
  </si>
  <si>
    <t>令和10年度</t>
    <rPh sb="4" eb="5">
      <t>ネン</t>
    </rPh>
    <rPh sb="5" eb="6">
      <t>ド</t>
    </rPh>
    <phoneticPr fontId="26"/>
  </si>
  <si>
    <t>令和11年度</t>
    <rPh sb="4" eb="5">
      <t>ネン</t>
    </rPh>
    <rPh sb="5" eb="6">
      <t>ド</t>
    </rPh>
    <phoneticPr fontId="26"/>
  </si>
  <si>
    <t>令和12年度</t>
    <rPh sb="4" eb="5">
      <t>ネン</t>
    </rPh>
    <rPh sb="5" eb="6">
      <t>ド</t>
    </rPh>
    <phoneticPr fontId="26"/>
  </si>
  <si>
    <t>令和13年度</t>
    <rPh sb="4" eb="5">
      <t>ネン</t>
    </rPh>
    <rPh sb="5" eb="6">
      <t>ド</t>
    </rPh>
    <phoneticPr fontId="26"/>
  </si>
  <si>
    <t>令和14年度</t>
    <rPh sb="4" eb="5">
      <t>ネン</t>
    </rPh>
    <rPh sb="5" eb="6">
      <t>ド</t>
    </rPh>
    <phoneticPr fontId="26"/>
  </si>
  <si>
    <t>令和15年度</t>
    <rPh sb="4" eb="5">
      <t>ネン</t>
    </rPh>
    <rPh sb="5" eb="6">
      <t>ド</t>
    </rPh>
    <phoneticPr fontId="26"/>
  </si>
  <si>
    <t>令和16年度</t>
    <rPh sb="4" eb="5">
      <t>ネン</t>
    </rPh>
    <rPh sb="5" eb="6">
      <t>ド</t>
    </rPh>
    <phoneticPr fontId="26"/>
  </si>
  <si>
    <t>令和17年度</t>
    <rPh sb="4" eb="5">
      <t>ネン</t>
    </rPh>
    <rPh sb="5" eb="6">
      <t>ド</t>
    </rPh>
    <phoneticPr fontId="26"/>
  </si>
  <si>
    <t>令和18年度</t>
    <rPh sb="4" eb="5">
      <t>ネン</t>
    </rPh>
    <rPh sb="5" eb="6">
      <t>ド</t>
    </rPh>
    <phoneticPr fontId="26"/>
  </si>
  <si>
    <t>令和19年度</t>
    <rPh sb="4" eb="5">
      <t>ネン</t>
    </rPh>
    <rPh sb="5" eb="6">
      <t>ド</t>
    </rPh>
    <phoneticPr fontId="26"/>
  </si>
  <si>
    <t>令和20年度</t>
    <rPh sb="4" eb="5">
      <t>ネン</t>
    </rPh>
    <rPh sb="5" eb="6">
      <t>ド</t>
    </rPh>
    <phoneticPr fontId="26"/>
  </si>
  <si>
    <t>令和21年度</t>
    <rPh sb="4" eb="5">
      <t>ネン</t>
    </rPh>
    <rPh sb="5" eb="6">
      <t>ド</t>
    </rPh>
    <phoneticPr fontId="26"/>
  </si>
  <si>
    <t>令和22年度</t>
    <rPh sb="4" eb="5">
      <t>ネン</t>
    </rPh>
    <rPh sb="5" eb="6">
      <t>ド</t>
    </rPh>
    <phoneticPr fontId="26"/>
  </si>
  <si>
    <t>令和23年度</t>
    <rPh sb="4" eb="5">
      <t>ネン</t>
    </rPh>
    <rPh sb="5" eb="6">
      <t>ド</t>
    </rPh>
    <phoneticPr fontId="26"/>
  </si>
  <si>
    <t>令和24年度</t>
    <rPh sb="4" eb="5">
      <t>ネン</t>
    </rPh>
    <rPh sb="5" eb="6">
      <t>ド</t>
    </rPh>
    <phoneticPr fontId="26"/>
  </si>
  <si>
    <t>令和25年度</t>
    <rPh sb="4" eb="5">
      <t>ネン</t>
    </rPh>
    <rPh sb="5" eb="6">
      <t>ド</t>
    </rPh>
    <phoneticPr fontId="26"/>
  </si>
  <si>
    <t>令和26年度</t>
    <rPh sb="4" eb="5">
      <t>ネン</t>
    </rPh>
    <rPh sb="5" eb="6">
      <t>ド</t>
    </rPh>
    <phoneticPr fontId="26"/>
  </si>
  <si>
    <t>令和27年度</t>
    <rPh sb="4" eb="5">
      <t>ネン</t>
    </rPh>
    <rPh sb="5" eb="6">
      <t>ド</t>
    </rPh>
    <phoneticPr fontId="26"/>
  </si>
  <si>
    <t>令和2年度</t>
    <rPh sb="3" eb="5">
      <t>ネンド</t>
    </rPh>
    <phoneticPr fontId="26"/>
  </si>
  <si>
    <t>令和3年度</t>
    <rPh sb="3" eb="5">
      <t>ネンド</t>
    </rPh>
    <phoneticPr fontId="26"/>
  </si>
  <si>
    <t>令和4年度</t>
    <rPh sb="3" eb="5">
      <t>ネンド</t>
    </rPh>
    <phoneticPr fontId="26"/>
  </si>
  <si>
    <t>令和5年度</t>
    <rPh sb="3" eb="5">
      <t>ネンド</t>
    </rPh>
    <phoneticPr fontId="26"/>
  </si>
  <si>
    <t>令和6年度</t>
    <rPh sb="3" eb="5">
      <t>ネンド</t>
    </rPh>
    <phoneticPr fontId="26"/>
  </si>
  <si>
    <t>令和7年度</t>
    <rPh sb="3" eb="5">
      <t>ネンド</t>
    </rPh>
    <phoneticPr fontId="26"/>
  </si>
  <si>
    <t>令和8年度</t>
    <rPh sb="3" eb="5">
      <t>ネンド</t>
    </rPh>
    <phoneticPr fontId="26"/>
  </si>
  <si>
    <t>令和9年度</t>
    <rPh sb="3" eb="5">
      <t>ネンド</t>
    </rPh>
    <phoneticPr fontId="26"/>
  </si>
  <si>
    <t>令和10年度</t>
    <rPh sb="4" eb="6">
      <t>ネンド</t>
    </rPh>
    <phoneticPr fontId="26"/>
  </si>
  <si>
    <t>令和11年度</t>
    <rPh sb="4" eb="6">
      <t>ネンド</t>
    </rPh>
    <phoneticPr fontId="26"/>
  </si>
  <si>
    <t>令和12年度</t>
    <rPh sb="4" eb="6">
      <t>ネンド</t>
    </rPh>
    <phoneticPr fontId="26"/>
  </si>
  <si>
    <t>令和13年度</t>
    <rPh sb="4" eb="6">
      <t>ネンド</t>
    </rPh>
    <phoneticPr fontId="26"/>
  </si>
  <si>
    <t>令和14年度</t>
    <rPh sb="4" eb="6">
      <t>ネンド</t>
    </rPh>
    <phoneticPr fontId="26"/>
  </si>
  <si>
    <t>令和15年度</t>
    <rPh sb="4" eb="6">
      <t>ネンド</t>
    </rPh>
    <phoneticPr fontId="26"/>
  </si>
  <si>
    <t>令和16年度</t>
    <rPh sb="4" eb="6">
      <t>ネンド</t>
    </rPh>
    <phoneticPr fontId="26"/>
  </si>
  <si>
    <t>令和17年度</t>
    <rPh sb="4" eb="6">
      <t>ネンド</t>
    </rPh>
    <phoneticPr fontId="26"/>
  </si>
  <si>
    <t>令和18年度</t>
    <rPh sb="4" eb="6">
      <t>ネンド</t>
    </rPh>
    <phoneticPr fontId="26"/>
  </si>
  <si>
    <t>令和19年度</t>
    <rPh sb="4" eb="6">
      <t>ネンド</t>
    </rPh>
    <phoneticPr fontId="26"/>
  </si>
  <si>
    <t>令和20年度</t>
    <rPh sb="4" eb="6">
      <t>ネンド</t>
    </rPh>
    <phoneticPr fontId="26"/>
  </si>
  <si>
    <t>令和21年度</t>
    <rPh sb="4" eb="6">
      <t>ネンド</t>
    </rPh>
    <phoneticPr fontId="26"/>
  </si>
  <si>
    <t>令和22年度</t>
    <rPh sb="4" eb="6">
      <t>ネンド</t>
    </rPh>
    <phoneticPr fontId="26"/>
  </si>
  <si>
    <t>令和23年度</t>
    <rPh sb="4" eb="6">
      <t>ネンド</t>
    </rPh>
    <phoneticPr fontId="26"/>
  </si>
  <si>
    <t>令和24年度</t>
    <rPh sb="4" eb="6">
      <t>ネンド</t>
    </rPh>
    <phoneticPr fontId="26"/>
  </si>
  <si>
    <t>令和25年度</t>
    <rPh sb="4" eb="6">
      <t>ネンド</t>
    </rPh>
    <phoneticPr fontId="26"/>
  </si>
  <si>
    <t>令和26年度</t>
    <rPh sb="4" eb="6">
      <t>ネンド</t>
    </rPh>
    <phoneticPr fontId="26"/>
  </si>
  <si>
    <t>令和　　年　　月　　日</t>
    <rPh sb="4" eb="5">
      <t>ネン</t>
    </rPh>
    <rPh sb="7" eb="8">
      <t>ガツ</t>
    </rPh>
    <rPh sb="10" eb="11">
      <t>ニチ</t>
    </rPh>
    <phoneticPr fontId="26"/>
  </si>
  <si>
    <t>入札価格参考資料（（仮称）新ごみ処理施設運営維持管理業務に係る対価）</t>
  </si>
  <si>
    <t>運営維持管理業務に関する提案書　※表紙</t>
  </si>
  <si>
    <t>運営維持管理業務委託契約書(案）に対する質問</t>
    <rPh sb="8" eb="10">
      <t>イタク</t>
    </rPh>
    <rPh sb="10" eb="13">
      <t>ケイヤクショ</t>
    </rPh>
    <phoneticPr fontId="26"/>
  </si>
  <si>
    <t>新ごみ焼却施設運営維持管理業務委託料Ａ</t>
    <rPh sb="15" eb="17">
      <t>イタク</t>
    </rPh>
    <rPh sb="17" eb="18">
      <t>リョウ</t>
    </rPh>
    <phoneticPr fontId="26"/>
  </si>
  <si>
    <t>新ごみ焼却施設運営維持管理業務委託料Ｂ（①固定費用）</t>
    <rPh sb="15" eb="17">
      <t>イタク</t>
    </rPh>
    <rPh sb="17" eb="18">
      <t>リョウ</t>
    </rPh>
    <rPh sb="21" eb="24">
      <t>コテイヒ</t>
    </rPh>
    <rPh sb="24" eb="25">
      <t>ヨウ</t>
    </rPh>
    <phoneticPr fontId="26"/>
  </si>
  <si>
    <t>新ごみ焼却施設運営維持管理業務委託料Ｂ（②補修費用）</t>
    <rPh sb="15" eb="18">
      <t>イタクリョウ</t>
    </rPh>
    <rPh sb="21" eb="23">
      <t>ホシュウ</t>
    </rPh>
    <rPh sb="23" eb="25">
      <t>ヒヨウ</t>
    </rPh>
    <phoneticPr fontId="26"/>
  </si>
  <si>
    <t>新ごみ焼却施設運営維持管理業務委託料Ｂ</t>
    <rPh sb="15" eb="18">
      <t>イタクリョウ</t>
    </rPh>
    <phoneticPr fontId="26"/>
  </si>
  <si>
    <t>新ごみ焼却施設運営・運営維持管理業務委託料Ｃ</t>
    <rPh sb="7" eb="9">
      <t>ウンエイ</t>
    </rPh>
    <rPh sb="14" eb="16">
      <t>カンリ</t>
    </rPh>
    <rPh sb="16" eb="18">
      <t>ギョウム</t>
    </rPh>
    <rPh sb="18" eb="21">
      <t>イタクリョウ</t>
    </rPh>
    <phoneticPr fontId="26"/>
  </si>
  <si>
    <t>①新ごみ焼却施設運営維持管理業務委託料</t>
    <rPh sb="16" eb="19">
      <t>イタクリョウ</t>
    </rPh>
    <phoneticPr fontId="26"/>
  </si>
  <si>
    <t>新不燃・粗大ごみ処理施設運営維持管理業務委託料Ｄ</t>
    <rPh sb="20" eb="22">
      <t>イタク</t>
    </rPh>
    <rPh sb="22" eb="23">
      <t>リョウ</t>
    </rPh>
    <phoneticPr fontId="26"/>
  </si>
  <si>
    <t>新不燃・粗大ごみ処理施設運営維持管理業務委託料Ｅ（①固定費用）</t>
    <rPh sb="20" eb="22">
      <t>イタク</t>
    </rPh>
    <rPh sb="22" eb="23">
      <t>リョウ</t>
    </rPh>
    <rPh sb="26" eb="29">
      <t>コテイヒ</t>
    </rPh>
    <rPh sb="29" eb="30">
      <t>ヨウ</t>
    </rPh>
    <phoneticPr fontId="26"/>
  </si>
  <si>
    <t>新不燃・粗大ごみ処理施設運営維持管理業務委託料Ｅ（②補修費用）</t>
    <rPh sb="20" eb="23">
      <t>イタクリョウ</t>
    </rPh>
    <rPh sb="26" eb="28">
      <t>ホシュウ</t>
    </rPh>
    <rPh sb="28" eb="30">
      <t>ヒヨウ</t>
    </rPh>
    <phoneticPr fontId="26"/>
  </si>
  <si>
    <t>新不燃・粗大ごみ処理施設運営維持管理業務委託料Ｅ</t>
    <rPh sb="20" eb="23">
      <t>イタクリョウ</t>
    </rPh>
    <phoneticPr fontId="26"/>
  </si>
  <si>
    <t>②新不燃・粗大ごみ処理施設運営維持管理業務委託料</t>
    <rPh sb="21" eb="24">
      <t>イタクリョウ</t>
    </rPh>
    <phoneticPr fontId="26"/>
  </si>
  <si>
    <t>（仮称）新ごみ処理施設運営維持管理業務等に係る対価( = ① + ② )</t>
    <rPh sb="19" eb="20">
      <t>トウ</t>
    </rPh>
    <rPh sb="21" eb="22">
      <t>カカ</t>
    </rPh>
    <rPh sb="23" eb="25">
      <t>タイカ</t>
    </rPh>
    <phoneticPr fontId="26"/>
  </si>
  <si>
    <t>入札価格参考資料
（（仮称）新ごみ処理施設運営維持管理業務に係る対価）</t>
    <rPh sb="0" eb="2">
      <t>ニュウサツ</t>
    </rPh>
    <rPh sb="2" eb="4">
      <t>カカク</t>
    </rPh>
    <rPh sb="4" eb="6">
      <t>サンコウ</t>
    </rPh>
    <rPh sb="6" eb="8">
      <t>シリョウ</t>
    </rPh>
    <rPh sb="30" eb="31">
      <t>カカワ</t>
    </rPh>
    <rPh sb="32" eb="34">
      <t>タイカ</t>
    </rPh>
    <phoneticPr fontId="26"/>
  </si>
  <si>
    <t>新ごみ焼却施設運営維持管理業務委託料Ｂ</t>
    <rPh sb="15" eb="17">
      <t>イタク</t>
    </rPh>
    <rPh sb="17" eb="18">
      <t>リョウ</t>
    </rPh>
    <phoneticPr fontId="26"/>
  </si>
  <si>
    <t>新ごみ焼却施設運営維持管理業務委託料Ｃ</t>
    <rPh sb="15" eb="17">
      <t>イタク</t>
    </rPh>
    <rPh sb="17" eb="18">
      <t>リョウ</t>
    </rPh>
    <phoneticPr fontId="26"/>
  </si>
  <si>
    <t>新ごみ焼却施設運営維持管理業務委託料</t>
    <rPh sb="15" eb="18">
      <t>イタクリョウ</t>
    </rPh>
    <phoneticPr fontId="26"/>
  </si>
  <si>
    <t>新不燃・粗大ごみ処理施設運営維持管理業務委託料Ｅ</t>
    <rPh sb="20" eb="22">
      <t>イタク</t>
    </rPh>
    <rPh sb="22" eb="23">
      <t>リョウ</t>
    </rPh>
    <phoneticPr fontId="26"/>
  </si>
  <si>
    <t>新不燃・粗大ごみ処理施設運営維持管理業務委託料</t>
    <rPh sb="20" eb="23">
      <t>イタクリョウ</t>
    </rPh>
    <phoneticPr fontId="26"/>
  </si>
  <si>
    <t>運営維持管理業務等における支払額（＝a+b）</t>
    <rPh sb="8" eb="9">
      <t>トウ</t>
    </rPh>
    <rPh sb="13" eb="15">
      <t>シハライ</t>
    </rPh>
    <rPh sb="15" eb="16">
      <t>ガク</t>
    </rPh>
    <phoneticPr fontId="26"/>
  </si>
  <si>
    <t>新ごみ焼却施設運営維持管理業務委託料　計</t>
    <rPh sb="15" eb="17">
      <t>イタク</t>
    </rPh>
    <rPh sb="17" eb="18">
      <t>リョウ</t>
    </rPh>
    <rPh sb="19" eb="20">
      <t>ケイ</t>
    </rPh>
    <phoneticPr fontId="26"/>
  </si>
  <si>
    <t>運営維持管理業務委託料Ａ</t>
    <rPh sb="8" eb="10">
      <t>イタク</t>
    </rPh>
    <rPh sb="10" eb="11">
      <t>リョウ</t>
    </rPh>
    <phoneticPr fontId="26"/>
  </si>
  <si>
    <t>運営維持管理業務委託料Ｂ</t>
    <rPh sb="8" eb="10">
      <t>イタク</t>
    </rPh>
    <rPh sb="10" eb="11">
      <t>リョウ</t>
    </rPh>
    <phoneticPr fontId="26"/>
  </si>
  <si>
    <t>運営維持管理業務委託料Ｃ</t>
  </si>
  <si>
    <t>新不燃・粗大ごみ処理施設運営維持管理業務委託料　計</t>
    <rPh sb="20" eb="22">
      <t>イタク</t>
    </rPh>
    <rPh sb="22" eb="23">
      <t>リョウ</t>
    </rPh>
    <rPh sb="24" eb="25">
      <t>ケイ</t>
    </rPh>
    <phoneticPr fontId="26"/>
  </si>
  <si>
    <t>運営維持管理業務委託料Ｄ</t>
    <rPh sb="8" eb="10">
      <t>イタク</t>
    </rPh>
    <rPh sb="10" eb="11">
      <t>リョウ</t>
    </rPh>
    <phoneticPr fontId="26"/>
  </si>
  <si>
    <t>運営維持管理業務委託料Ｅ</t>
    <rPh sb="8" eb="10">
      <t>イタク</t>
    </rPh>
    <rPh sb="10" eb="11">
      <t>リョウ</t>
    </rPh>
    <phoneticPr fontId="26"/>
  </si>
  <si>
    <t>費用明細書（運営維持管理業務委託料Ａに関する提案単価）</t>
    <rPh sb="0" eb="2">
      <t>ヒヨウ</t>
    </rPh>
    <rPh sb="2" eb="5">
      <t>メイサイショ</t>
    </rPh>
    <rPh sb="10" eb="12">
      <t>カンリ</t>
    </rPh>
    <rPh sb="12" eb="14">
      <t>ギョウム</t>
    </rPh>
    <rPh sb="14" eb="16">
      <t>イタク</t>
    </rPh>
    <rPh sb="16" eb="17">
      <t>リョウ</t>
    </rPh>
    <rPh sb="19" eb="20">
      <t>カン</t>
    </rPh>
    <rPh sb="22" eb="26">
      <t>テイアンタンカ</t>
    </rPh>
    <phoneticPr fontId="26"/>
  </si>
  <si>
    <t>運営維持管理業務委託料Ａ（新ごみ焼却施設）</t>
    <rPh sb="4" eb="6">
      <t>カンリ</t>
    </rPh>
    <phoneticPr fontId="26"/>
  </si>
  <si>
    <t>費用明細書（運営維持管理業務委託料Ｄに関する提案単価）</t>
    <rPh sb="0" eb="2">
      <t>ヒヨウ</t>
    </rPh>
    <rPh sb="2" eb="5">
      <t>メイサイショ</t>
    </rPh>
    <rPh sb="10" eb="12">
      <t>カンリ</t>
    </rPh>
    <rPh sb="12" eb="14">
      <t>ギョウム</t>
    </rPh>
    <rPh sb="14" eb="16">
      <t>イタク</t>
    </rPh>
    <rPh sb="16" eb="17">
      <t>リョウ</t>
    </rPh>
    <rPh sb="19" eb="20">
      <t>カン</t>
    </rPh>
    <rPh sb="22" eb="26">
      <t>テイアンタンカ</t>
    </rPh>
    <phoneticPr fontId="26"/>
  </si>
  <si>
    <t>運営維持管理業務委託料Ｄ（新不燃・粗大ごみ処理施設）</t>
    <rPh sb="4" eb="6">
      <t>カンリ</t>
    </rPh>
    <phoneticPr fontId="26"/>
  </si>
  <si>
    <t>新ごみ焼却施設運営維持管理業務委託料Ａ　計</t>
    <rPh sb="15" eb="17">
      <t>イタク</t>
    </rPh>
    <rPh sb="17" eb="18">
      <t>リョウ</t>
    </rPh>
    <rPh sb="20" eb="21">
      <t>ケイ</t>
    </rPh>
    <phoneticPr fontId="26"/>
  </si>
  <si>
    <t>新不燃・粗大ごみ処理施設運営維持管理業務委託料Ｃ　計</t>
    <rPh sb="20" eb="22">
      <t>イタク</t>
    </rPh>
    <rPh sb="22" eb="23">
      <t>リョウ</t>
    </rPh>
    <rPh sb="25" eb="26">
      <t>ケイ</t>
    </rPh>
    <phoneticPr fontId="26"/>
  </si>
  <si>
    <t>新ごみ焼却施設運営維持管理業務委託料Ｂ（固定費用）</t>
    <rPh sb="15" eb="17">
      <t>イタク</t>
    </rPh>
    <rPh sb="17" eb="18">
      <t>リョウ</t>
    </rPh>
    <rPh sb="20" eb="22">
      <t>コテイ</t>
    </rPh>
    <rPh sb="22" eb="24">
      <t>ヒヨウ</t>
    </rPh>
    <phoneticPr fontId="26"/>
  </si>
  <si>
    <t>新不燃・粗大ごみ処理施設運営維持管理業務委託料Ｅ（固定費用）</t>
    <rPh sb="20" eb="22">
      <t>イタク</t>
    </rPh>
    <rPh sb="22" eb="23">
      <t>リョウ</t>
    </rPh>
    <rPh sb="25" eb="27">
      <t>コテイ</t>
    </rPh>
    <rPh sb="27" eb="29">
      <t>ヒヨウ</t>
    </rPh>
    <phoneticPr fontId="26"/>
  </si>
  <si>
    <t>新ごみ焼却施設運営維持管理業務委託料Ｂ（補修費用）</t>
    <rPh sb="11" eb="13">
      <t>カンリ</t>
    </rPh>
    <rPh sb="13" eb="15">
      <t>ギョウム</t>
    </rPh>
    <rPh sb="15" eb="17">
      <t>イタク</t>
    </rPh>
    <rPh sb="17" eb="18">
      <t>リョウ</t>
    </rPh>
    <rPh sb="20" eb="22">
      <t>ホシュウ</t>
    </rPh>
    <rPh sb="22" eb="24">
      <t>ヒヨウ</t>
    </rPh>
    <phoneticPr fontId="26"/>
  </si>
  <si>
    <t>新不燃・粗大ごみ処理施設運営維持管理業務委託料Ｅ（補修費用）</t>
    <rPh sb="16" eb="18">
      <t>カンリ</t>
    </rPh>
    <rPh sb="18" eb="20">
      <t>ギョウム</t>
    </rPh>
    <rPh sb="20" eb="22">
      <t>イタク</t>
    </rPh>
    <rPh sb="22" eb="23">
      <t>リョウ</t>
    </rPh>
    <rPh sb="25" eb="27">
      <t>ホシュウ</t>
    </rPh>
    <rPh sb="27" eb="29">
      <t>ヒヨウ</t>
    </rPh>
    <phoneticPr fontId="26"/>
  </si>
  <si>
    <t>費用明細書（運営維持管理業務委託料Cに関する提案単価）</t>
    <rPh sb="0" eb="2">
      <t>ヒヨウ</t>
    </rPh>
    <rPh sb="2" eb="5">
      <t>メイサイショ</t>
    </rPh>
    <rPh sb="10" eb="12">
      <t>カンリ</t>
    </rPh>
    <rPh sb="12" eb="14">
      <t>ギョウム</t>
    </rPh>
    <rPh sb="14" eb="16">
      <t>イタク</t>
    </rPh>
    <rPh sb="16" eb="17">
      <t>リョウ</t>
    </rPh>
    <rPh sb="19" eb="20">
      <t>カン</t>
    </rPh>
    <rPh sb="22" eb="26">
      <t>テイアンタンカ</t>
    </rPh>
    <phoneticPr fontId="26"/>
  </si>
  <si>
    <t>運営維持管理業務委託料Ｃ（主灰運搬）</t>
    <rPh sb="4" eb="6">
      <t>カンリ</t>
    </rPh>
    <rPh sb="6" eb="8">
      <t>ギョウム</t>
    </rPh>
    <rPh sb="8" eb="10">
      <t>イタク</t>
    </rPh>
    <rPh sb="10" eb="11">
      <t>リョウ</t>
    </rPh>
    <rPh sb="13" eb="14">
      <t>シュ</t>
    </rPh>
    <rPh sb="14" eb="15">
      <t>バイ</t>
    </rPh>
    <rPh sb="15" eb="17">
      <t>ウンパン</t>
    </rPh>
    <phoneticPr fontId="26"/>
  </si>
  <si>
    <t>運営維持管理業務委託料Ｃ　計</t>
    <rPh sb="4" eb="6">
      <t>カンリ</t>
    </rPh>
    <rPh sb="6" eb="8">
      <t>ギョウム</t>
    </rPh>
    <rPh sb="8" eb="10">
      <t>イタク</t>
    </rPh>
    <rPh sb="10" eb="11">
      <t>リョウ</t>
    </rPh>
    <rPh sb="13" eb="14">
      <t>ケイ</t>
    </rPh>
    <phoneticPr fontId="26"/>
  </si>
  <si>
    <t>運営維持管理業務</t>
    <rPh sb="4" eb="6">
      <t>カンリ</t>
    </rPh>
    <rPh sb="6" eb="8">
      <t>ギョウム</t>
    </rPh>
    <phoneticPr fontId="26"/>
  </si>
  <si>
    <t>「入札説明書　第３章　２　(1)　①」に規定する施設の設計・建設工事実績</t>
    <rPh sb="9" eb="10">
      <t>ショウ</t>
    </rPh>
    <rPh sb="27" eb="29">
      <t>セッケイ</t>
    </rPh>
    <phoneticPr fontId="26"/>
  </si>
  <si>
    <t>「入札説明書　第３章　２　(1)　②」に規定する施設の設計・建設工事実績</t>
    <rPh sb="27" eb="29">
      <t>セッケイ</t>
    </rPh>
    <rPh sb="32" eb="34">
      <t>コウジ</t>
    </rPh>
    <phoneticPr fontId="26"/>
  </si>
  <si>
    <t>「入札説明書　第３章　２　(1)　③」に規定する施設での解体実績</t>
    <phoneticPr fontId="26"/>
  </si>
  <si>
    <t>「入札説明書　第３章　２　(2)　①」に規定する施設の運転管理業務実績</t>
    <phoneticPr fontId="26"/>
  </si>
  <si>
    <t>「入札説明書　第３章　２　(2)　①」に規定する施設の運転管理業務実績</t>
    <phoneticPr fontId="26"/>
  </si>
  <si>
    <t>「入札説明書　第３章　２　(2)　①」に規定する配置予定者の資格及び業務経験</t>
    <phoneticPr fontId="26"/>
  </si>
  <si>
    <t>周辺環境に配慮した安全・安心な施設運営計画</t>
    <phoneticPr fontId="26"/>
  </si>
  <si>
    <t>情報管理及び情報公開に配慮した信頼される施設運営計画</t>
    <phoneticPr fontId="26"/>
  </si>
  <si>
    <r>
      <t>A4版・縦　</t>
    </r>
    <r>
      <rPr>
        <sz val="10"/>
        <color indexed="8"/>
        <rFont val="ＭＳ Ｐゴシック"/>
        <family val="3"/>
        <charset val="128"/>
      </rPr>
      <t>2</t>
    </r>
    <r>
      <rPr>
        <sz val="10"/>
        <color indexed="8"/>
        <rFont val="ＭＳ Ｐゴシック"/>
        <family val="3"/>
        <charset val="128"/>
      </rPr>
      <t>ページ</t>
    </r>
    <rPh sb="2" eb="3">
      <t>バン</t>
    </rPh>
    <rPh sb="4" eb="5">
      <t>タテ</t>
    </rPh>
    <phoneticPr fontId="26"/>
  </si>
  <si>
    <t>（2026年度）</t>
    <rPh sb="5" eb="6">
      <t>ネン</t>
    </rPh>
    <rPh sb="6" eb="7">
      <t>ド</t>
    </rPh>
    <phoneticPr fontId="26"/>
  </si>
  <si>
    <t>令和8年度</t>
    <rPh sb="0" eb="2">
      <t>レイワ</t>
    </rPh>
    <rPh sb="3" eb="4">
      <t>ネン</t>
    </rPh>
    <rPh sb="4" eb="5">
      <t>ド</t>
    </rPh>
    <phoneticPr fontId="26"/>
  </si>
  <si>
    <t>土</t>
  </si>
  <si>
    <t>日</t>
  </si>
  <si>
    <t>月</t>
  </si>
  <si>
    <t>火</t>
  </si>
  <si>
    <t>水</t>
  </si>
  <si>
    <t>木</t>
  </si>
  <si>
    <t>金</t>
  </si>
  <si>
    <t>水</t>
    <rPh sb="0" eb="1">
      <t>スイ</t>
    </rPh>
    <phoneticPr fontId="26"/>
  </si>
  <si>
    <t>可燃ごみ</t>
    <rPh sb="0" eb="2">
      <t>カネン</t>
    </rPh>
    <phoneticPr fontId="26"/>
  </si>
  <si>
    <t>不燃・粗大破砕残渣</t>
    <rPh sb="0" eb="2">
      <t>フネン</t>
    </rPh>
    <rPh sb="3" eb="5">
      <t>ソダイ</t>
    </rPh>
    <rPh sb="5" eb="7">
      <t>ハサイ</t>
    </rPh>
    <rPh sb="7" eb="9">
      <t>ザンサ</t>
    </rPh>
    <phoneticPr fontId="26"/>
  </si>
  <si>
    <t>計</t>
    <rPh sb="0" eb="1">
      <t>ケイ</t>
    </rPh>
    <phoneticPr fontId="26"/>
  </si>
  <si>
    <t>平日</t>
    <rPh sb="0" eb="2">
      <t>ヘイジツ</t>
    </rPh>
    <phoneticPr fontId="26"/>
  </si>
  <si>
    <t>搬入量計</t>
    <rPh sb="0" eb="2">
      <t>ハンニュウ</t>
    </rPh>
    <rPh sb="2" eb="3">
      <t>リョウ</t>
    </rPh>
    <rPh sb="3" eb="4">
      <t>ケイ</t>
    </rPh>
    <phoneticPr fontId="26"/>
  </si>
  <si>
    <t>注1 ： 　　　　　　　　には、稼働日に"*" を記述、非稼働の場合は空白とすること。</t>
    <rPh sb="0" eb="1">
      <t>チュウ</t>
    </rPh>
    <rPh sb="16" eb="18">
      <t>カドウ</t>
    </rPh>
    <rPh sb="18" eb="19">
      <t>ビ</t>
    </rPh>
    <rPh sb="25" eb="27">
      <t>キジュツ</t>
    </rPh>
    <rPh sb="28" eb="29">
      <t>ヒ</t>
    </rPh>
    <rPh sb="29" eb="31">
      <t>カドウ</t>
    </rPh>
    <rPh sb="32" eb="34">
      <t>バアイ</t>
    </rPh>
    <rPh sb="35" eb="37">
      <t>クウハク</t>
    </rPh>
    <phoneticPr fontId="26"/>
  </si>
  <si>
    <t>注3 ： 新ごみ焼却施設の各炉の運転日数は、ある程度のばらつきについてやむを得ないものとするが、できるだけバランスを取るよう調整を図ること。</t>
    <rPh sb="0" eb="1">
      <t>チュウ</t>
    </rPh>
    <rPh sb="5" eb="6">
      <t>シン</t>
    </rPh>
    <rPh sb="8" eb="10">
      <t>ショウキャク</t>
    </rPh>
    <rPh sb="10" eb="12">
      <t>シセツ</t>
    </rPh>
    <rPh sb="13" eb="14">
      <t>カク</t>
    </rPh>
    <rPh sb="14" eb="15">
      <t>ロ</t>
    </rPh>
    <rPh sb="16" eb="18">
      <t>ウンテン</t>
    </rPh>
    <rPh sb="18" eb="20">
      <t>ニッスウ</t>
    </rPh>
    <rPh sb="24" eb="26">
      <t>テイド</t>
    </rPh>
    <rPh sb="38" eb="39">
      <t>エ</t>
    </rPh>
    <rPh sb="58" eb="59">
      <t>ト</t>
    </rPh>
    <rPh sb="62" eb="64">
      <t>チョウセイ</t>
    </rPh>
    <rPh sb="65" eb="66">
      <t>ハカ</t>
    </rPh>
    <phoneticPr fontId="26"/>
  </si>
  <si>
    <t>注6 ： 「1．搬入量計」に示す数値は、可燃ごみ、不燃・粗大破砕残渣を混合したものと仮定する。ただし、災害廃棄物は見込まないものとする。</t>
    <rPh sb="0" eb="1">
      <t>チュウ</t>
    </rPh>
    <rPh sb="8" eb="10">
      <t>ハンニュウ</t>
    </rPh>
    <rPh sb="10" eb="11">
      <t>リョウ</t>
    </rPh>
    <rPh sb="11" eb="12">
      <t>ケイ</t>
    </rPh>
    <rPh sb="14" eb="15">
      <t>シメ</t>
    </rPh>
    <rPh sb="16" eb="18">
      <t>スウチ</t>
    </rPh>
    <rPh sb="20" eb="22">
      <t>カネン</t>
    </rPh>
    <rPh sb="25" eb="27">
      <t>フネン</t>
    </rPh>
    <rPh sb="28" eb="30">
      <t>ソダイ</t>
    </rPh>
    <rPh sb="30" eb="32">
      <t>ハサイ</t>
    </rPh>
    <rPh sb="32" eb="34">
      <t>ザンサ</t>
    </rPh>
    <rPh sb="35" eb="37">
      <t>コンゴウ</t>
    </rPh>
    <rPh sb="42" eb="44">
      <t>カテイ</t>
    </rPh>
    <rPh sb="51" eb="53">
      <t>サイガイ</t>
    </rPh>
    <rPh sb="53" eb="56">
      <t>ハイキブツ</t>
    </rPh>
    <rPh sb="57" eb="59">
      <t>ミコ</t>
    </rPh>
    <phoneticPr fontId="26"/>
  </si>
  <si>
    <t>電力収支及び発電効率</t>
    <rPh sb="0" eb="1">
      <t>デン</t>
    </rPh>
    <rPh sb="1" eb="2">
      <t>チカラ</t>
    </rPh>
    <rPh sb="2" eb="3">
      <t>オサム</t>
    </rPh>
    <rPh sb="3" eb="4">
      <t>ササ</t>
    </rPh>
    <rPh sb="4" eb="5">
      <t>オヨ</t>
    </rPh>
    <rPh sb="6" eb="8">
      <t>ハツデン</t>
    </rPh>
    <rPh sb="8" eb="10">
      <t>コウリツ</t>
    </rPh>
    <phoneticPr fontId="26"/>
  </si>
  <si>
    <t>基準ごみ質</t>
    <rPh sb="0" eb="2">
      <t>キジュン</t>
    </rPh>
    <rPh sb="4" eb="5">
      <t>シツ</t>
    </rPh>
    <phoneticPr fontId="26"/>
  </si>
  <si>
    <r>
      <t>％（様式第1</t>
    </r>
    <r>
      <rPr>
        <sz val="11"/>
        <rFont val="ＭＳ Ｐゴシック"/>
        <family val="3"/>
        <charset val="128"/>
      </rPr>
      <t>6</t>
    </r>
    <r>
      <rPr>
        <sz val="11"/>
        <rFont val="ＭＳ Ｐゴシック"/>
        <family val="3"/>
        <charset val="128"/>
      </rPr>
      <t>号-</t>
    </r>
    <r>
      <rPr>
        <sz val="11"/>
        <rFont val="ＭＳ Ｐゴシック"/>
        <family val="3"/>
        <charset val="128"/>
      </rPr>
      <t>1</t>
    </r>
    <r>
      <rPr>
        <sz val="11"/>
        <rFont val="ＭＳ Ｐゴシック"/>
        <family val="3"/>
        <charset val="128"/>
      </rPr>
      <t>-3の条件下）</t>
    </r>
    <rPh sb="13" eb="15">
      <t>ジョウケン</t>
    </rPh>
    <rPh sb="15" eb="16">
      <t>シタ</t>
    </rPh>
    <phoneticPr fontId="26"/>
  </si>
  <si>
    <t>　　　（H31.3改訂/環境省）に定義された方法で算出される値を記述すること。</t>
    <rPh sb="17" eb="19">
      <t>テイギ</t>
    </rPh>
    <rPh sb="22" eb="24">
      <t>ホウホウ</t>
    </rPh>
    <rPh sb="25" eb="27">
      <t>サンシュツ</t>
    </rPh>
    <phoneticPr fontId="26"/>
  </si>
  <si>
    <t>休炉</t>
    <phoneticPr fontId="26"/>
  </si>
  <si>
    <t>注8 ： 「１．搬入量」の計は、令和8年度（2026年度）の計画搬入量（59,550ｔ)を想定したものである。</t>
    <rPh sb="0" eb="1">
      <t>チュウ</t>
    </rPh>
    <rPh sb="8" eb="10">
      <t>ハンニュウ</t>
    </rPh>
    <rPh sb="10" eb="11">
      <t>リョウ</t>
    </rPh>
    <rPh sb="19" eb="21">
      <t>ネンド</t>
    </rPh>
    <rPh sb="26" eb="27">
      <t>ネン</t>
    </rPh>
    <rPh sb="27" eb="28">
      <t>ド</t>
    </rPh>
    <rPh sb="30" eb="32">
      <t>ケイカク</t>
    </rPh>
    <rPh sb="32" eb="34">
      <t>ハンニュウ</t>
    </rPh>
    <rPh sb="34" eb="35">
      <t>リョウ</t>
    </rPh>
    <rPh sb="45" eb="47">
      <t>ソウテイ</t>
    </rPh>
    <phoneticPr fontId="26"/>
  </si>
  <si>
    <t>注9 ： 様式第16号-1-3（Word版）に記載する発電効率、発電電力量、使用電力量、余剰電力量、購入電力料は本シート（別紙1,2）で算定したものとの整合を図ること。</t>
    <rPh sb="0" eb="1">
      <t>チュウ</t>
    </rPh>
    <rPh sb="5" eb="7">
      <t>ヨウシキ</t>
    </rPh>
    <rPh sb="7" eb="8">
      <t>ダイ</t>
    </rPh>
    <rPh sb="10" eb="11">
      <t>ゴウ</t>
    </rPh>
    <rPh sb="20" eb="21">
      <t>バン</t>
    </rPh>
    <rPh sb="23" eb="25">
      <t>キサイ</t>
    </rPh>
    <rPh sb="27" eb="29">
      <t>ハツデン</t>
    </rPh>
    <rPh sb="29" eb="31">
      <t>コウリツ</t>
    </rPh>
    <rPh sb="32" eb="34">
      <t>ハツデン</t>
    </rPh>
    <rPh sb="34" eb="36">
      <t>デンリョク</t>
    </rPh>
    <rPh sb="36" eb="37">
      <t>リョウ</t>
    </rPh>
    <rPh sb="38" eb="40">
      <t>シヨウ</t>
    </rPh>
    <rPh sb="40" eb="42">
      <t>デンリョク</t>
    </rPh>
    <rPh sb="42" eb="43">
      <t>リョウ</t>
    </rPh>
    <rPh sb="44" eb="46">
      <t>ヨジョウ</t>
    </rPh>
    <rPh sb="46" eb="48">
      <t>デンリョク</t>
    </rPh>
    <rPh sb="48" eb="49">
      <t>リョウ</t>
    </rPh>
    <rPh sb="50" eb="52">
      <t>コウニュウ</t>
    </rPh>
    <rPh sb="52" eb="54">
      <t>デンリョク</t>
    </rPh>
    <rPh sb="54" eb="55">
      <t>リョウ</t>
    </rPh>
    <rPh sb="56" eb="57">
      <t>ホン</t>
    </rPh>
    <rPh sb="61" eb="63">
      <t>ベッシ</t>
    </rPh>
    <rPh sb="68" eb="70">
      <t>サンテイ</t>
    </rPh>
    <rPh sb="76" eb="78">
      <t>セイゴウ</t>
    </rPh>
    <rPh sb="79" eb="80">
      <t>ハカ</t>
    </rPh>
    <phoneticPr fontId="26"/>
  </si>
  <si>
    <t>市民が集い、憩うことができ、環境教育・学習の拠点となる施設 </t>
    <phoneticPr fontId="26"/>
  </si>
  <si>
    <t>災害発生時の強靭性、処理継続性を確保できる施設計画</t>
    <phoneticPr fontId="26"/>
  </si>
  <si>
    <t>様式第15号-3-2</t>
  </si>
  <si>
    <t>災害時に地域防災に貢献できる施設計画</t>
    <phoneticPr fontId="26"/>
  </si>
  <si>
    <t>省資源・省エネルギーに資する施設計画</t>
    <phoneticPr fontId="26"/>
  </si>
  <si>
    <t>熱エネルギーの有効活用に資する施設計画</t>
    <phoneticPr fontId="26"/>
  </si>
  <si>
    <t>様式第15号-4-2（別紙1）</t>
    <rPh sb="11" eb="13">
      <t>ベッシ</t>
    </rPh>
    <phoneticPr fontId="26"/>
  </si>
  <si>
    <t>様式第15号-4-2（別紙2）</t>
    <rPh sb="11" eb="13">
      <t>ベッシ</t>
    </rPh>
    <phoneticPr fontId="26"/>
  </si>
  <si>
    <t>大規模災害時の一時的な避難者の受入れに係る体制及び対応策</t>
    <phoneticPr fontId="26"/>
  </si>
  <si>
    <t>リスクの管理及び対応策</t>
    <rPh sb="4" eb="6">
      <t>カンリ</t>
    </rPh>
    <rPh sb="6" eb="7">
      <t>オヨ</t>
    </rPh>
    <rPh sb="8" eb="10">
      <t>タイオウ</t>
    </rPh>
    <rPh sb="10" eb="11">
      <t>サク</t>
    </rPh>
    <phoneticPr fontId="26"/>
  </si>
  <si>
    <t>新不燃・粗大ごみ処理施設／建築動力及びプラント動力</t>
    <rPh sb="0" eb="1">
      <t>シン</t>
    </rPh>
    <rPh sb="1" eb="3">
      <t>フネン</t>
    </rPh>
    <rPh sb="4" eb="6">
      <t>ソダイ</t>
    </rPh>
    <rPh sb="8" eb="10">
      <t>ショリ</t>
    </rPh>
    <rPh sb="10" eb="12">
      <t>シセツ</t>
    </rPh>
    <rPh sb="13" eb="15">
      <t>ケンチク</t>
    </rPh>
    <rPh sb="15" eb="17">
      <t>ドウリョク</t>
    </rPh>
    <rPh sb="17" eb="18">
      <t>オヨ</t>
    </rPh>
    <rPh sb="23" eb="25">
      <t>ドウリョク</t>
    </rPh>
    <phoneticPr fontId="26"/>
  </si>
  <si>
    <t>-</t>
    <phoneticPr fontId="26"/>
  </si>
  <si>
    <t>こもれびの足湯／建築動力（照明等含む）</t>
    <rPh sb="5" eb="7">
      <t>アシユ</t>
    </rPh>
    <rPh sb="8" eb="10">
      <t>ケンチク</t>
    </rPh>
    <rPh sb="10" eb="12">
      <t>ドウリョク</t>
    </rPh>
    <rPh sb="13" eb="15">
      <t>ショウメイ</t>
    </rPh>
    <rPh sb="15" eb="16">
      <t>トウ</t>
    </rPh>
    <rPh sb="16" eb="17">
      <t>フク</t>
    </rPh>
    <phoneticPr fontId="26"/>
  </si>
  <si>
    <t>注3：上記に記述する設備電力、平均負荷率等の設定は、募集要項にて提出を求める施設計画図書と整合を図ること。</t>
    <rPh sb="0" eb="1">
      <t>チュウ</t>
    </rPh>
    <rPh sb="3" eb="5">
      <t>ジョウキ</t>
    </rPh>
    <rPh sb="6" eb="8">
      <t>キジュツ</t>
    </rPh>
    <rPh sb="10" eb="12">
      <t>セツビ</t>
    </rPh>
    <rPh sb="12" eb="14">
      <t>デンリョク</t>
    </rPh>
    <rPh sb="15" eb="17">
      <t>ヘイキン</t>
    </rPh>
    <rPh sb="17" eb="19">
      <t>フカ</t>
    </rPh>
    <rPh sb="19" eb="20">
      <t>リツ</t>
    </rPh>
    <rPh sb="20" eb="21">
      <t>トウ</t>
    </rPh>
    <rPh sb="22" eb="24">
      <t>セッテイ</t>
    </rPh>
    <rPh sb="26" eb="28">
      <t>ボシュウ</t>
    </rPh>
    <rPh sb="28" eb="30">
      <t>ヨウコウ</t>
    </rPh>
    <rPh sb="32" eb="34">
      <t>テイシュツ</t>
    </rPh>
    <rPh sb="35" eb="36">
      <t>モト</t>
    </rPh>
    <rPh sb="38" eb="40">
      <t>シセツ</t>
    </rPh>
    <rPh sb="40" eb="42">
      <t>ケイカク</t>
    </rPh>
    <rPh sb="42" eb="44">
      <t>トショ</t>
    </rPh>
    <rPh sb="45" eb="47">
      <t>セイゴウ</t>
    </rPh>
    <rPh sb="48" eb="49">
      <t>ハカ</t>
    </rPh>
    <phoneticPr fontId="26"/>
  </si>
  <si>
    <t>注4：新不燃･粗大ごみ処理施設、及びこもれびの足湯の設備電力欄の数値は消費電力を示す。</t>
    <rPh sb="0" eb="1">
      <t>チュウ</t>
    </rPh>
    <rPh sb="3" eb="4">
      <t>シン</t>
    </rPh>
    <rPh sb="4" eb="6">
      <t>フネン</t>
    </rPh>
    <rPh sb="7" eb="9">
      <t>ソダイ</t>
    </rPh>
    <rPh sb="11" eb="13">
      <t>ショリ</t>
    </rPh>
    <rPh sb="13" eb="15">
      <t>シセツ</t>
    </rPh>
    <rPh sb="16" eb="17">
      <t>オヨ</t>
    </rPh>
    <rPh sb="23" eb="25">
      <t>アシユ</t>
    </rPh>
    <rPh sb="26" eb="28">
      <t>セツビ</t>
    </rPh>
    <rPh sb="28" eb="30">
      <t>デンリョク</t>
    </rPh>
    <rPh sb="30" eb="31">
      <t>ラン</t>
    </rPh>
    <rPh sb="32" eb="34">
      <t>スウチ</t>
    </rPh>
    <rPh sb="35" eb="37">
      <t>ショウヒ</t>
    </rPh>
    <rPh sb="37" eb="39">
      <t>デンリョク</t>
    </rPh>
    <rPh sb="40" eb="41">
      <t>シメ</t>
    </rPh>
    <phoneticPr fontId="26"/>
  </si>
  <si>
    <t>季節別</t>
    <rPh sb="0" eb="2">
      <t>キセツ</t>
    </rPh>
    <rPh sb="2" eb="3">
      <t>ベツ</t>
    </rPh>
    <phoneticPr fontId="26"/>
  </si>
  <si>
    <t>春(3～5月)</t>
    <rPh sb="0" eb="1">
      <t>ハル</t>
    </rPh>
    <rPh sb="5" eb="6">
      <t>ガツ</t>
    </rPh>
    <phoneticPr fontId="26"/>
  </si>
  <si>
    <t>夏(6～8月)</t>
    <rPh sb="0" eb="1">
      <t>ナツ</t>
    </rPh>
    <rPh sb="5" eb="6">
      <t>ガツ</t>
    </rPh>
    <phoneticPr fontId="26"/>
  </si>
  <si>
    <t>秋(9～11月)</t>
    <rPh sb="0" eb="1">
      <t>アキ</t>
    </rPh>
    <rPh sb="6" eb="7">
      <t>ガツ</t>
    </rPh>
    <phoneticPr fontId="26"/>
  </si>
  <si>
    <t>冬(12～2月)</t>
    <rPh sb="0" eb="1">
      <t>フユ</t>
    </rPh>
    <rPh sb="6" eb="7">
      <t>ガツ</t>
    </rPh>
    <phoneticPr fontId="26"/>
  </si>
  <si>
    <t>注2：ごみ質は基準ごみとする。</t>
    <rPh sb="0" eb="1">
      <t>チュウ</t>
    </rPh>
    <rPh sb="5" eb="6">
      <t>シツ</t>
    </rPh>
    <rPh sb="7" eb="9">
      <t>キジュン</t>
    </rPh>
    <phoneticPr fontId="26"/>
  </si>
  <si>
    <t>注3：季節別の外気温は下記とする。</t>
    <rPh sb="3" eb="5">
      <t>キセツ</t>
    </rPh>
    <rPh sb="5" eb="6">
      <t>ベツ</t>
    </rPh>
    <rPh sb="7" eb="8">
      <t>ガイ</t>
    </rPh>
    <rPh sb="8" eb="10">
      <t>キオン</t>
    </rPh>
    <rPh sb="11" eb="13">
      <t>カキ</t>
    </rPh>
    <phoneticPr fontId="26"/>
  </si>
  <si>
    <t>　春：16℃　夏：26℃　秋：18℃　冬：5℃</t>
    <rPh sb="1" eb="2">
      <t>ハル</t>
    </rPh>
    <rPh sb="7" eb="8">
      <t>ナツ</t>
    </rPh>
    <rPh sb="13" eb="14">
      <t>アキ</t>
    </rPh>
    <rPh sb="19" eb="20">
      <t>フユ</t>
    </rPh>
    <phoneticPr fontId="26"/>
  </si>
  <si>
    <t>こもれびの足湯</t>
    <rPh sb="5" eb="7">
      <t>アシユ</t>
    </rPh>
    <phoneticPr fontId="26"/>
  </si>
  <si>
    <t>条件別判定用記号</t>
    <rPh sb="0" eb="2">
      <t>ジョウケン</t>
    </rPh>
    <rPh sb="2" eb="3">
      <t>ベツ</t>
    </rPh>
    <rPh sb="3" eb="5">
      <t>ハンテイ</t>
    </rPh>
    <rPh sb="5" eb="6">
      <t>ヨウ</t>
    </rPh>
    <rPh sb="6" eb="8">
      <t>キゴウ</t>
    </rPh>
    <phoneticPr fontId="26"/>
  </si>
  <si>
    <t>休炉</t>
    <phoneticPr fontId="26"/>
  </si>
  <si>
    <t>休炉</t>
    <phoneticPr fontId="26"/>
  </si>
  <si>
    <t>休炉</t>
    <phoneticPr fontId="26"/>
  </si>
  <si>
    <t>－</t>
    <phoneticPr fontId="26"/>
  </si>
  <si>
    <t>*</t>
    <phoneticPr fontId="26"/>
  </si>
  <si>
    <t>*</t>
    <phoneticPr fontId="26"/>
  </si>
  <si>
    <t>*</t>
    <phoneticPr fontId="26"/>
  </si>
  <si>
    <t>*</t>
    <phoneticPr fontId="26"/>
  </si>
  <si>
    <t>*</t>
    <phoneticPr fontId="26"/>
  </si>
  <si>
    <t>*</t>
    <phoneticPr fontId="26"/>
  </si>
  <si>
    <t>*</t>
    <phoneticPr fontId="26"/>
  </si>
  <si>
    <t>*</t>
    <phoneticPr fontId="26"/>
  </si>
  <si>
    <t>*</t>
    <phoneticPr fontId="26"/>
  </si>
  <si>
    <t>*</t>
    <phoneticPr fontId="26"/>
  </si>
  <si>
    <t>*</t>
    <phoneticPr fontId="26"/>
  </si>
  <si>
    <t>*</t>
    <phoneticPr fontId="26"/>
  </si>
  <si>
    <t>様式第15号-4-2（別紙1）</t>
    <phoneticPr fontId="26"/>
  </si>
  <si>
    <t>様式第15号-4-2（別紙2）</t>
    <phoneticPr fontId="26"/>
  </si>
  <si>
    <t>運営維持管理期間の総額</t>
    <rPh sb="0" eb="2">
      <t>ウンエイ</t>
    </rPh>
    <rPh sb="2" eb="4">
      <t>イジ</t>
    </rPh>
    <rPh sb="4" eb="6">
      <t>カンリ</t>
    </rPh>
    <rPh sb="6" eb="8">
      <t>キカン</t>
    </rPh>
    <rPh sb="9" eb="11">
      <t>ソウガク</t>
    </rPh>
    <phoneticPr fontId="26"/>
  </si>
  <si>
    <t>令和元年（2019年）５月</t>
    <rPh sb="2" eb="4">
      <t>ガンネン</t>
    </rPh>
    <rPh sb="12" eb="13">
      <t>ガツ</t>
    </rPh>
    <phoneticPr fontId="73"/>
  </si>
  <si>
    <t>入札価格参考資料（組合のライフサイクルコスト）</t>
    <rPh sb="0" eb="2">
      <t>ニュウサツ</t>
    </rPh>
    <rPh sb="2" eb="4">
      <t>カカク</t>
    </rPh>
    <rPh sb="4" eb="6">
      <t>サンコウ</t>
    </rPh>
    <rPh sb="6" eb="8">
      <t>シリョウ</t>
    </rPh>
    <rPh sb="9" eb="11">
      <t>クミアイ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</si>
</sst>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41" formatCode="_ * #,##0_ ;_ * \-#,##0_ ;_ * &quot;-&quot;_ ;_ @_ "/>
    <numFmt numFmtId="43" formatCode="_ * #,##0.00_ ;_ * \-#,##0.00_ ;_ * &quot;-&quot;??_ ;_ @_ "/>
    <numFmt numFmtId="176" formatCode="#,##0_ "/>
    <numFmt numFmtId="177" formatCode="0.0%"/>
    <numFmt numFmtId="178" formatCode="#,##0_ ;[Red]\-#,##0\ "/>
    <numFmt numFmtId="179" formatCode="#,##0_);[Red]\(#,##0\)"/>
    <numFmt numFmtId="180" formatCode="0_ "/>
    <numFmt numFmtId="181" formatCode="&quot;$&quot;#,##0_);[Red]\(&quot;$&quot;#,##0\)"/>
    <numFmt numFmtId="182" formatCode="&quot;$&quot;#,##0.00_);[Red]\(&quot;$&quot;#,##0.00\)"/>
    <numFmt numFmtId="183" formatCode="0_);[Red]\(0\)"/>
    <numFmt numFmtId="184" formatCode="#,##0.0;[Red]#,##0.0"/>
    <numFmt numFmtId="185" formatCode="#,##0.0_);[Red]\(#,##0.0\)"/>
    <numFmt numFmtId="186" formatCode="&quot;φ&quot;0.0"/>
    <numFmt numFmtId="187" formatCode="_(&quot;$&quot;* #,##0_);_(&quot;$&quot;* \(#,##0\);_(&quot;$&quot;* &quot;-&quot;_);_(@_)"/>
    <numFmt numFmtId="188" formatCode="&quot;,L&quot;0"/>
    <numFmt numFmtId="189" formatCode="0.0&quot;t&quot;"/>
    <numFmt numFmtId="190" formatCode="#,##0&quot; $&quot;;[Red]\-#,##0&quot; $&quot;"/>
    <numFmt numFmtId="191" formatCode="hh:mm\ \T\K"/>
    <numFmt numFmtId="192" formatCode="#,##0.0_ "/>
    <numFmt numFmtId="193" formatCode="#,##0.0;[Red]\-#,##0.0"/>
    <numFmt numFmtId="194" formatCode="d"/>
  </numFmts>
  <fonts count="104">
    <font>
      <sz val="11"/>
      <name val="ＭＳ Ｐゴシック"/>
      <family val="3"/>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color indexed="43"/>
      <name val="ＭＳ Ｐゴシック"/>
      <family val="3"/>
      <charset val="128"/>
    </font>
    <font>
      <b/>
      <sz val="11"/>
      <name val="ＭＳ Ｐゴシック"/>
      <family val="3"/>
      <charset val="128"/>
    </font>
    <font>
      <sz val="10"/>
      <name val="ＭＳ Ｐゴシック"/>
      <family val="3"/>
      <charset val="128"/>
    </font>
    <font>
      <i/>
      <sz val="10"/>
      <name val="ＭＳ Ｐ明朝"/>
      <family val="1"/>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b/>
      <sz val="10"/>
      <color indexed="43"/>
      <name val="ＭＳ Ｐゴシック"/>
      <family val="3"/>
      <charset val="128"/>
    </font>
    <font>
      <sz val="10"/>
      <color indexed="43"/>
      <name val="ＭＳ Ｐゴシック"/>
      <family val="3"/>
      <charset val="128"/>
    </font>
    <font>
      <sz val="11"/>
      <name val="ＭＳ Ｐ明朝"/>
      <family val="1"/>
      <charset val="128"/>
    </font>
    <font>
      <sz val="12"/>
      <name val="ＭＳ Ｐ明朝"/>
      <family val="1"/>
      <charset val="128"/>
    </font>
    <font>
      <sz val="10"/>
      <name val="Century"/>
      <family val="1"/>
    </font>
    <font>
      <sz val="11"/>
      <color indexed="43"/>
      <name val="ＭＳ Ｐゴシック"/>
      <family val="3"/>
      <charset val="128"/>
    </font>
    <font>
      <b/>
      <sz val="14"/>
      <name val="ＭＳ Ｐ明朝"/>
      <family val="1"/>
      <charset val="128"/>
    </font>
    <font>
      <sz val="14"/>
      <name val="ＭＳ Ｐ明朝"/>
      <family val="1"/>
      <charset val="128"/>
    </font>
    <font>
      <b/>
      <sz val="10"/>
      <color indexed="43"/>
      <name val="ＭＳ Ｐ明朝"/>
      <family val="1"/>
      <charset val="128"/>
    </font>
    <font>
      <sz val="10"/>
      <color indexed="43"/>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b/>
      <sz val="11"/>
      <color indexed="43"/>
      <name val="ＭＳ Ｐ明朝"/>
      <family val="1"/>
      <charset val="128"/>
    </font>
    <font>
      <b/>
      <sz val="11"/>
      <color indexed="43"/>
      <name val="ＭＳ ゴシック"/>
      <family val="3"/>
      <charset val="128"/>
    </font>
    <font>
      <sz val="11"/>
      <color indexed="43"/>
      <name val="ＭＳ ゴシック"/>
      <family val="3"/>
      <charset val="128"/>
    </font>
    <font>
      <sz val="10"/>
      <color indexed="43"/>
      <name val="ＭＳ ゴシック"/>
      <family val="3"/>
      <charset val="128"/>
    </font>
    <font>
      <sz val="22"/>
      <name val="ＭＳ ゴシック"/>
      <family val="3"/>
      <charset val="128"/>
    </font>
    <font>
      <b/>
      <sz val="10"/>
      <color indexed="43"/>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sz val="11"/>
      <name val="ＭＳ Ｐゴシック"/>
      <family val="3"/>
      <charset val="128"/>
    </font>
    <font>
      <b/>
      <sz val="9"/>
      <name val="ＭＳ Ｐ明朝"/>
      <family val="1"/>
      <charset val="128"/>
    </font>
    <font>
      <sz val="10"/>
      <color indexed="8"/>
      <name val="ＭＳ Ｐゴシック"/>
      <family val="3"/>
      <charset val="128"/>
    </font>
    <font>
      <sz val="10"/>
      <name val="ＭＳ Ｐゴシック"/>
      <family val="3"/>
      <charset val="128"/>
    </font>
    <font>
      <sz val="14"/>
      <name val="ＭＳ Ｐゴシック"/>
      <family val="3"/>
      <charset val="128"/>
    </font>
    <font>
      <b/>
      <sz val="12"/>
      <name val="ＭＳ 明朝"/>
      <family val="1"/>
      <charset val="128"/>
    </font>
    <font>
      <sz val="20"/>
      <name val="ＭＳ Ｐゴシック"/>
      <family val="3"/>
      <charset val="128"/>
    </font>
    <font>
      <sz val="16"/>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u/>
      <sz val="10"/>
      <name val="ＭＳ Ｐ明朝"/>
      <family val="1"/>
      <charset val="128"/>
    </font>
    <font>
      <sz val="11"/>
      <name val="ＭＳ Ｐゴシック"/>
      <family val="3"/>
      <charset val="128"/>
    </font>
    <font>
      <b/>
      <sz val="10"/>
      <color indexed="43"/>
      <name val="ＭＳ 明朝"/>
      <family val="1"/>
      <charset val="128"/>
    </font>
    <font>
      <sz val="8"/>
      <name val="ＭＳ Ｐゴシック"/>
      <family val="3"/>
      <charset val="128"/>
    </font>
    <font>
      <sz val="26"/>
      <name val="ＭＳ Ｐゴシック"/>
      <family val="3"/>
      <charset val="128"/>
    </font>
    <font>
      <u/>
      <sz val="12"/>
      <name val="ＭＳ 明朝"/>
      <family val="1"/>
      <charset val="128"/>
    </font>
    <font>
      <sz val="14"/>
      <color indexed="8"/>
      <name val="ＭＳ Ｐゴシック"/>
      <family val="3"/>
      <charset val="128"/>
    </font>
    <font>
      <sz val="10"/>
      <color indexed="8"/>
      <name val="ＭＳ Ｐゴシック"/>
      <family val="3"/>
      <charset val="128"/>
    </font>
    <font>
      <sz val="12"/>
      <color indexed="8"/>
      <name val="ＭＳ Ｐ明朝"/>
      <family val="1"/>
      <charset val="128"/>
    </font>
    <font>
      <sz val="11"/>
      <color theme="1"/>
      <name val="ＭＳ Ｐゴシック"/>
      <family val="3"/>
      <charset val="128"/>
      <scheme val="minor"/>
    </font>
    <font>
      <sz val="11"/>
      <color rgb="FFFF0000"/>
      <name val="ＭＳ Ｐゴシック"/>
      <family val="3"/>
      <charset val="128"/>
    </font>
    <font>
      <sz val="11"/>
      <color rgb="FF0000FF"/>
      <name val="ＭＳ Ｐゴシック"/>
      <family val="3"/>
      <charset val="128"/>
    </font>
    <font>
      <b/>
      <sz val="10"/>
      <name val="ＭＳ ゴシック"/>
      <family val="3"/>
      <charset val="128"/>
    </font>
    <font>
      <sz val="18"/>
      <name val="ＭＳ ゴシック"/>
      <family val="3"/>
      <charset val="128"/>
    </font>
    <font>
      <sz val="11"/>
      <color theme="1"/>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9"/>
        <bgColor indexed="64"/>
      </patternFill>
    </fill>
    <fill>
      <patternFill patternType="solid">
        <fgColor indexed="57"/>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CC"/>
        <bgColor indexed="64"/>
      </patternFill>
    </fill>
    <fill>
      <patternFill patternType="solid">
        <fgColor rgb="FFCCFF99"/>
        <bgColor indexed="64"/>
      </patternFill>
    </fill>
    <fill>
      <patternFill patternType="solid">
        <fgColor rgb="FFFFFF66"/>
        <bgColor indexed="64"/>
      </patternFill>
    </fill>
    <fill>
      <patternFill patternType="solid">
        <fgColor rgb="FFCCECFF"/>
        <bgColor indexed="64"/>
      </patternFill>
    </fill>
  </fills>
  <borders count="1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dashed">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thin">
        <color indexed="64"/>
      </top>
      <bottom/>
      <diagonal/>
    </border>
    <border>
      <left/>
      <right/>
      <top style="medium">
        <color indexed="64"/>
      </top>
      <bottom style="dashed">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dotted">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style="medium">
        <color indexed="64"/>
      </bottom>
      <diagonal/>
    </border>
    <border>
      <left/>
      <right/>
      <top style="dashed">
        <color indexed="64"/>
      </top>
      <bottom style="thin">
        <color indexed="64"/>
      </bottom>
      <diagonal/>
    </border>
    <border>
      <left/>
      <right style="medium">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dashed">
        <color indexed="64"/>
      </top>
      <bottom style="thin">
        <color indexed="64"/>
      </bottom>
      <diagonal/>
    </border>
    <border>
      <left/>
      <right style="hair">
        <color indexed="64"/>
      </right>
      <top style="thin">
        <color indexed="64"/>
      </top>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bottom style="thin">
        <color indexed="64"/>
      </bottom>
      <diagonal/>
    </border>
  </borders>
  <cellStyleXfs count="10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7" fontId="3" fillId="0" borderId="0" applyFill="0" applyBorder="0" applyAlignment="0"/>
    <xf numFmtId="38" fontId="4" fillId="0" borderId="0" applyFont="0" applyFill="0" applyBorder="0" applyAlignment="0" applyProtection="0"/>
    <xf numFmtId="40"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0" fontId="84" fillId="0" borderId="0">
      <alignment horizontal="left"/>
    </xf>
    <xf numFmtId="38" fontId="85" fillId="16"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85" fillId="17" borderId="3" applyNumberFormat="0" applyBorder="0" applyAlignment="0" applyProtection="0"/>
    <xf numFmtId="190" fontId="44" fillId="0" borderId="0"/>
    <xf numFmtId="0" fontId="6" fillId="0" borderId="0"/>
    <xf numFmtId="10" fontId="6" fillId="0" borderId="0" applyFont="0" applyFill="0" applyBorder="0" applyAlignment="0" applyProtection="0"/>
    <xf numFmtId="4" fontId="84" fillId="0" borderId="0">
      <alignment horizontal="right"/>
    </xf>
    <xf numFmtId="4" fontId="86" fillId="0" borderId="0">
      <alignment horizontal="right"/>
    </xf>
    <xf numFmtId="0" fontId="7" fillId="0" borderId="0"/>
    <xf numFmtId="0" fontId="87" fillId="0" borderId="0">
      <alignment horizontal="left"/>
    </xf>
    <xf numFmtId="0" fontId="8" fillId="0" borderId="0"/>
    <xf numFmtId="0" fontId="88"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51" fillId="22" borderId="4" applyBorder="0" applyAlignment="0">
      <protection locked="0"/>
    </xf>
    <xf numFmtId="6" fontId="12" fillId="0" borderId="0" applyFont="0" applyFill="0" applyBorder="0" applyAlignment="0" applyProtection="0"/>
    <xf numFmtId="187" fontId="6" fillId="0" borderId="0" applyFont="0" applyFill="0" applyBorder="0" applyAlignment="0" applyProtection="0"/>
    <xf numFmtId="186" fontId="44" fillId="0" borderId="0" applyFont="0" applyFill="0" applyBorder="0" applyAlignment="0" applyProtection="0"/>
    <xf numFmtId="187" fontId="6" fillId="0" borderId="0" applyFont="0" applyFill="0" applyBorder="0" applyAlignment="0" applyProtection="0"/>
    <xf numFmtId="186" fontId="44" fillId="0" borderId="0" applyFont="0" applyFill="0" applyBorder="0" applyAlignment="0" applyProtection="0"/>
    <xf numFmtId="186" fontId="44" fillId="0" borderId="0" applyFont="0" applyFill="0" applyBorder="0" applyAlignment="0" applyProtection="0"/>
    <xf numFmtId="186" fontId="44" fillId="0" borderId="0" applyFont="0" applyFill="0" applyBorder="0" applyAlignment="0" applyProtection="0"/>
    <xf numFmtId="187" fontId="6" fillId="0" borderId="0" applyFont="0" applyFill="0" applyBorder="0" applyAlignment="0" applyProtection="0"/>
    <xf numFmtId="186" fontId="44" fillId="0" borderId="0" applyFont="0" applyFill="0" applyBorder="0" applyAlignment="0" applyProtection="0"/>
    <xf numFmtId="187" fontId="6" fillId="0" borderId="0" applyFont="0" applyFill="0" applyBorder="0" applyAlignment="0" applyProtection="0"/>
    <xf numFmtId="186" fontId="44" fillId="0" borderId="0" applyFont="0" applyFill="0" applyBorder="0" applyAlignment="0" applyProtection="0"/>
    <xf numFmtId="186" fontId="44" fillId="0" borderId="0" applyFont="0" applyFill="0" applyBorder="0" applyAlignment="0" applyProtection="0"/>
    <xf numFmtId="0" fontId="9" fillId="0" borderId="0" applyNumberFormat="0" applyFill="0" applyBorder="0" applyAlignment="0" applyProtection="0">
      <alignment vertical="center"/>
    </xf>
    <xf numFmtId="0" fontId="10" fillId="23" borderId="5" applyNumberFormat="0" applyAlignment="0" applyProtection="0">
      <alignment vertical="center"/>
    </xf>
    <xf numFmtId="0" fontId="11" fillId="24" borderId="0" applyNumberFormat="0" applyBorder="0" applyAlignment="0" applyProtection="0">
      <alignment vertical="center"/>
    </xf>
    <xf numFmtId="9" fontId="12" fillId="0" borderId="0" applyFont="0" applyFill="0" applyBorder="0" applyAlignment="0" applyProtection="0"/>
    <xf numFmtId="0" fontId="51" fillId="25" borderId="0" applyNumberFormat="0" applyBorder="0" applyAlignment="0">
      <protection locked="0"/>
    </xf>
    <xf numFmtId="0" fontId="12" fillId="26" borderId="6" applyNumberFormat="0" applyFont="0" applyAlignment="0" applyProtection="0">
      <alignment vertical="center"/>
    </xf>
    <xf numFmtId="0" fontId="14" fillId="0" borderId="7" applyNumberFormat="0" applyFill="0" applyAlignment="0" applyProtection="0">
      <alignment vertical="center"/>
    </xf>
    <xf numFmtId="0" fontId="15" fillId="3" borderId="0" applyNumberFormat="0" applyBorder="0" applyAlignment="0" applyProtection="0">
      <alignment vertical="center"/>
    </xf>
    <xf numFmtId="0" fontId="16" fillId="27" borderId="8" applyNumberFormat="0" applyAlignment="0" applyProtection="0">
      <alignment vertical="center"/>
    </xf>
    <xf numFmtId="0" fontId="17" fillId="0" borderId="0" applyNumberFormat="0" applyFill="0" applyBorder="0" applyAlignment="0" applyProtection="0">
      <alignment vertical="center"/>
    </xf>
    <xf numFmtId="43" fontId="6" fillId="0" borderId="0" applyFont="0" applyFill="0" applyBorder="0" applyAlignment="0" applyProtection="0"/>
    <xf numFmtId="41" fontId="6" fillId="0" borderId="0" applyFont="0" applyFill="0" applyBorder="0" applyAlignment="0" applyProtection="0"/>
    <xf numFmtId="38" fontId="12" fillId="0" borderId="0" applyFont="0" applyFill="0" applyBorder="0" applyAlignment="0" applyProtection="0"/>
    <xf numFmtId="38" fontId="1" fillId="0" borderId="0" applyFont="0" applyFill="0" applyBorder="0" applyAlignment="0" applyProtection="0">
      <alignment vertical="center"/>
    </xf>
    <xf numFmtId="38" fontId="78" fillId="0" borderId="0" applyFont="0" applyFill="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55" fillId="0" borderId="0">
      <alignment vertical="top"/>
    </xf>
    <xf numFmtId="0" fontId="89" fillId="0" borderId="0"/>
    <xf numFmtId="0" fontId="21" fillId="0" borderId="12" applyNumberFormat="0" applyFill="0" applyAlignment="0" applyProtection="0">
      <alignment vertical="center"/>
    </xf>
    <xf numFmtId="0" fontId="22" fillId="27" borderId="13" applyNumberFormat="0" applyAlignment="0" applyProtection="0">
      <alignment vertical="center"/>
    </xf>
    <xf numFmtId="0" fontId="23" fillId="0" borderId="0" applyNumberFormat="0" applyFill="0" applyBorder="0" applyAlignment="0" applyProtection="0">
      <alignment vertical="center"/>
    </xf>
    <xf numFmtId="0" fontId="51" fillId="22" borderId="14" applyBorder="0" applyAlignment="0">
      <alignment horizontal="centerContinuous" vertical="center" wrapText="1"/>
    </xf>
    <xf numFmtId="188" fontId="44" fillId="0" borderId="0" applyFont="0" applyFill="0" applyBorder="0" applyAlignment="0" applyProtection="0"/>
    <xf numFmtId="189" fontId="44" fillId="0" borderId="0" applyFont="0" applyFill="0" applyBorder="0" applyAlignment="0" applyProtection="0"/>
    <xf numFmtId="0" fontId="24" fillId="7" borderId="8" applyNumberFormat="0" applyAlignment="0" applyProtection="0">
      <alignment vertical="center"/>
    </xf>
    <xf numFmtId="0" fontId="51" fillId="28" borderId="0" applyNumberFormat="0" applyBorder="0" applyAlignment="0">
      <protection locked="0"/>
    </xf>
    <xf numFmtId="0" fontId="12" fillId="0" borderId="0">
      <alignment vertical="center"/>
    </xf>
    <xf numFmtId="0" fontId="12" fillId="0" borderId="0">
      <alignment vertical="center"/>
    </xf>
    <xf numFmtId="0" fontId="98" fillId="0" borderId="0">
      <alignment vertical="center"/>
    </xf>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 fillId="0" borderId="0">
      <alignment vertical="center"/>
    </xf>
    <xf numFmtId="0" fontId="7" fillId="0" borderId="0"/>
    <xf numFmtId="0" fontId="28" fillId="0" borderId="0">
      <alignment vertical="center"/>
    </xf>
    <xf numFmtId="0" fontId="12" fillId="0" borderId="0"/>
    <xf numFmtId="191" fontId="28" fillId="0" borderId="0"/>
    <xf numFmtId="0" fontId="79" fillId="0" borderId="0"/>
    <xf numFmtId="0" fontId="25" fillId="4" borderId="0" applyNumberFormat="0" applyBorder="0" applyAlignment="0" applyProtection="0">
      <alignment vertical="center"/>
    </xf>
  </cellStyleXfs>
  <cellXfs count="1402">
    <xf numFmtId="0" fontId="0" fillId="0" borderId="0" xfId="0"/>
    <xf numFmtId="49" fontId="75" fillId="0" borderId="0" xfId="102" applyNumberFormat="1" applyFont="1" applyAlignment="1">
      <alignment horizontal="center" vertical="center"/>
    </xf>
    <xf numFmtId="0" fontId="74" fillId="0" borderId="0" xfId="102" applyFont="1" applyAlignment="1">
      <alignment horizontal="center" vertical="center"/>
    </xf>
    <xf numFmtId="0" fontId="75" fillId="0" borderId="0" xfId="102" applyFont="1" applyAlignment="1">
      <alignment horizontal="center" vertical="center"/>
    </xf>
    <xf numFmtId="0" fontId="27" fillId="29" borderId="0" xfId="0" applyFont="1" applyFill="1" applyAlignment="1">
      <alignment horizontal="left" vertical="center"/>
    </xf>
    <xf numFmtId="0" fontId="28" fillId="29" borderId="0" xfId="0" applyFont="1" applyFill="1" applyAlignment="1">
      <alignment horizontal="left"/>
    </xf>
    <xf numFmtId="0" fontId="28" fillId="29" borderId="0" xfId="0" applyFont="1" applyFill="1" applyAlignment="1">
      <alignment horizontal="left" vertical="center"/>
    </xf>
    <xf numFmtId="49" fontId="28" fillId="29" borderId="0" xfId="0" applyNumberFormat="1" applyFont="1" applyFill="1" applyAlignment="1">
      <alignment horizontal="left" vertical="center"/>
    </xf>
    <xf numFmtId="0" fontId="29" fillId="29" borderId="0" xfId="0" applyFont="1" applyFill="1" applyAlignment="1">
      <alignment vertical="center" wrapText="1"/>
    </xf>
    <xf numFmtId="0" fontId="28" fillId="29" borderId="0" xfId="0" applyFont="1" applyFill="1" applyAlignment="1">
      <alignment horizontal="left" vertical="center" wrapText="1"/>
    </xf>
    <xf numFmtId="0" fontId="30" fillId="29" borderId="0" xfId="0" applyFont="1" applyFill="1" applyAlignment="1">
      <alignment horizontal="center" vertical="center" wrapText="1"/>
    </xf>
    <xf numFmtId="0" fontId="31" fillId="29" borderId="0" xfId="0" applyFont="1" applyFill="1" applyAlignment="1">
      <alignment horizontal="center" vertical="center" wrapText="1"/>
    </xf>
    <xf numFmtId="49" fontId="27" fillId="29" borderId="0" xfId="0" applyNumberFormat="1" applyFont="1" applyFill="1" applyAlignment="1">
      <alignment horizontal="right" vertical="center" wrapText="1"/>
    </xf>
    <xf numFmtId="49" fontId="27" fillId="29" borderId="0" xfId="0" applyNumberFormat="1" applyFont="1" applyFill="1" applyAlignment="1">
      <alignment horizontal="left" vertical="center"/>
    </xf>
    <xf numFmtId="49" fontId="28" fillId="29" borderId="0" xfId="0" applyNumberFormat="1" applyFont="1" applyFill="1" applyAlignment="1">
      <alignment horizontal="left"/>
    </xf>
    <xf numFmtId="0" fontId="29" fillId="29" borderId="0" xfId="0" applyFont="1" applyFill="1" applyAlignment="1">
      <alignment wrapText="1"/>
    </xf>
    <xf numFmtId="0" fontId="28" fillId="29" borderId="0" xfId="0" applyFont="1" applyFill="1" applyAlignment="1">
      <alignment horizontal="left" wrapText="1"/>
    </xf>
    <xf numFmtId="0" fontId="27" fillId="0" borderId="0" xfId="0" applyFont="1" applyAlignment="1">
      <alignment vertical="center"/>
    </xf>
    <xf numFmtId="0" fontId="27" fillId="29" borderId="0" xfId="0" applyFont="1" applyFill="1" applyAlignment="1">
      <alignment horizontal="center" vertical="center"/>
    </xf>
    <xf numFmtId="0" fontId="31" fillId="0" borderId="15" xfId="0" applyFont="1" applyFill="1" applyBorder="1" applyAlignment="1">
      <alignment horizontal="center" vertical="center" wrapText="1"/>
    </xf>
    <xf numFmtId="49" fontId="31" fillId="0" borderId="16" xfId="0" applyNumberFormat="1"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3" fillId="29" borderId="0" xfId="0" applyFont="1" applyFill="1"/>
    <xf numFmtId="0" fontId="34" fillId="29" borderId="18" xfId="0" applyFont="1" applyFill="1" applyBorder="1" applyAlignment="1">
      <alignment horizontal="center" vertical="center" wrapText="1"/>
    </xf>
    <xf numFmtId="49" fontId="34" fillId="29" borderId="19" xfId="0" applyNumberFormat="1" applyFont="1" applyFill="1" applyBorder="1" applyAlignment="1">
      <alignment horizontal="center" vertical="center" wrapText="1"/>
    </xf>
    <xf numFmtId="0" fontId="34" fillId="29" borderId="20" xfId="0" applyFont="1" applyFill="1" applyBorder="1" applyAlignment="1">
      <alignment vertical="center" wrapText="1"/>
    </xf>
    <xf numFmtId="0" fontId="32" fillId="29" borderId="21" xfId="0" applyFont="1" applyFill="1" applyBorder="1" applyAlignment="1">
      <alignment horizontal="center" vertical="center" wrapText="1"/>
    </xf>
    <xf numFmtId="49" fontId="32" fillId="29" borderId="3" xfId="0" applyNumberFormat="1" applyFont="1" applyFill="1" applyBorder="1" applyAlignment="1">
      <alignment horizontal="center" vertical="center" wrapText="1"/>
    </xf>
    <xf numFmtId="0" fontId="32" fillId="29" borderId="22" xfId="0" applyFont="1" applyFill="1" applyBorder="1" applyAlignment="1">
      <alignment vertical="center" wrapText="1"/>
    </xf>
    <xf numFmtId="0" fontId="32" fillId="29" borderId="23" xfId="0" applyFont="1" applyFill="1" applyBorder="1" applyAlignment="1">
      <alignment horizontal="center" vertical="center" wrapText="1"/>
    </xf>
    <xf numFmtId="49" fontId="32" fillId="29" borderId="24" xfId="0" applyNumberFormat="1" applyFont="1" applyFill="1" applyBorder="1" applyAlignment="1">
      <alignment horizontal="center" vertical="center" wrapText="1"/>
    </xf>
    <xf numFmtId="0" fontId="32" fillId="29" borderId="25" xfId="0" applyFont="1" applyFill="1" applyBorder="1" applyAlignment="1">
      <alignment vertical="center" wrapText="1"/>
    </xf>
    <xf numFmtId="0" fontId="29" fillId="29" borderId="0" xfId="0" applyFont="1" applyFill="1" applyBorder="1" applyAlignment="1">
      <alignment horizontal="center" vertical="top" wrapText="1"/>
    </xf>
    <xf numFmtId="49" fontId="29" fillId="29" borderId="0" xfId="0" applyNumberFormat="1" applyFont="1" applyFill="1" applyBorder="1" applyAlignment="1">
      <alignment horizontal="center" vertical="top"/>
    </xf>
    <xf numFmtId="0" fontId="29" fillId="29" borderId="0" xfId="0" applyFont="1" applyFill="1" applyBorder="1" applyAlignment="1">
      <alignment vertical="top" wrapText="1"/>
    </xf>
    <xf numFmtId="0" fontId="33" fillId="29" borderId="0" xfId="0" applyFont="1" applyFill="1" applyBorder="1" applyAlignment="1">
      <alignment vertical="top" wrapText="1"/>
    </xf>
    <xf numFmtId="0" fontId="33" fillId="29" borderId="0" xfId="0" applyFont="1" applyFill="1" applyBorder="1" applyAlignment="1">
      <alignment horizontal="center" vertical="top" wrapText="1"/>
    </xf>
    <xf numFmtId="49" fontId="33" fillId="29" borderId="0" xfId="0" applyNumberFormat="1" applyFont="1" applyFill="1" applyBorder="1" applyAlignment="1">
      <alignment horizontal="center" vertical="top"/>
    </xf>
    <xf numFmtId="0" fontId="33" fillId="29" borderId="0" xfId="0" applyFont="1" applyFill="1" applyBorder="1" applyAlignment="1">
      <alignment horizontal="center" vertical="top"/>
    </xf>
    <xf numFmtId="0" fontId="33" fillId="29" borderId="0" xfId="0" applyFont="1" applyFill="1" applyAlignment="1">
      <alignment horizontal="center" vertical="top"/>
    </xf>
    <xf numFmtId="0" fontId="33" fillId="29" borderId="0" xfId="0" applyFont="1" applyFill="1" applyAlignment="1">
      <alignment horizontal="center"/>
    </xf>
    <xf numFmtId="49" fontId="33" fillId="29" borderId="0" xfId="0" applyNumberFormat="1" applyFont="1" applyFill="1" applyAlignment="1">
      <alignment horizontal="center"/>
    </xf>
    <xf numFmtId="0" fontId="33" fillId="29" borderId="0" xfId="0" applyFont="1" applyFill="1" applyAlignment="1">
      <alignment wrapText="1"/>
    </xf>
    <xf numFmtId="0" fontId="35" fillId="0" borderId="0" xfId="0" applyFont="1" applyAlignment="1">
      <alignment horizontal="left" vertical="center"/>
    </xf>
    <xf numFmtId="0" fontId="35" fillId="29" borderId="0" xfId="0" applyFont="1" applyFill="1" applyAlignment="1">
      <alignment horizontal="left" vertical="center"/>
    </xf>
    <xf numFmtId="0" fontId="36" fillId="29" borderId="0" xfId="0" applyFont="1" applyFill="1" applyAlignment="1">
      <alignment vertical="center"/>
    </xf>
    <xf numFmtId="0" fontId="38" fillId="0" borderId="0" xfId="0" applyFont="1" applyAlignment="1">
      <alignment horizontal="center" vertical="center"/>
    </xf>
    <xf numFmtId="0" fontId="38" fillId="29" borderId="0" xfId="0" applyFont="1" applyFill="1" applyAlignment="1">
      <alignment horizontal="center" vertical="center"/>
    </xf>
    <xf numFmtId="0" fontId="39" fillId="29" borderId="0" xfId="0" applyFont="1" applyFill="1" applyAlignment="1">
      <alignment horizontal="centerContinuous"/>
    </xf>
    <xf numFmtId="0" fontId="40" fillId="29" borderId="0" xfId="0" applyFont="1" applyFill="1"/>
    <xf numFmtId="0" fontId="31" fillId="29" borderId="0" xfId="0" applyFont="1" applyFill="1" applyAlignment="1">
      <alignment horizontal="center" vertical="center"/>
    </xf>
    <xf numFmtId="0" fontId="0" fillId="29" borderId="0" xfId="0" applyFill="1" applyAlignment="1">
      <alignment horizontal="center" vertical="center"/>
    </xf>
    <xf numFmtId="0" fontId="41" fillId="29" borderId="0" xfId="0" applyFont="1" applyFill="1" applyAlignment="1">
      <alignment horizontal="right" vertical="center"/>
    </xf>
    <xf numFmtId="0" fontId="40" fillId="29" borderId="0" xfId="0" applyFont="1" applyFill="1" applyBorder="1" applyAlignment="1"/>
    <xf numFmtId="0" fontId="43" fillId="29" borderId="0" xfId="0" applyFont="1" applyFill="1" applyBorder="1" applyAlignment="1">
      <alignment horizontal="center" vertical="center"/>
    </xf>
    <xf numFmtId="0" fontId="40" fillId="29" borderId="0" xfId="0" applyFont="1" applyFill="1" applyBorder="1"/>
    <xf numFmtId="0" fontId="40" fillId="29" borderId="26" xfId="0" applyFont="1" applyFill="1" applyBorder="1"/>
    <xf numFmtId="0" fontId="40" fillId="29" borderId="0" xfId="0" applyFont="1" applyFill="1" applyBorder="1" applyAlignment="1">
      <alignment vertical="center"/>
    </xf>
    <xf numFmtId="3" fontId="32" fillId="29" borderId="0" xfId="69" applyNumberFormat="1" applyFont="1" applyFill="1"/>
    <xf numFmtId="0" fontId="32" fillId="29" borderId="0" xfId="0" applyFont="1" applyFill="1" applyAlignment="1">
      <alignment vertical="center"/>
    </xf>
    <xf numFmtId="3" fontId="48" fillId="29" borderId="0" xfId="69" applyNumberFormat="1" applyFont="1" applyFill="1" applyBorder="1" applyAlignment="1">
      <alignment horizontal="center" vertical="center"/>
    </xf>
    <xf numFmtId="0" fontId="48" fillId="29" borderId="0" xfId="0" applyFont="1" applyFill="1" applyAlignment="1"/>
    <xf numFmtId="0" fontId="32" fillId="29" borderId="0" xfId="0" applyFont="1" applyFill="1"/>
    <xf numFmtId="0" fontId="0" fillId="0" borderId="0" xfId="0" applyAlignment="1">
      <alignment horizontal="left" vertical="center"/>
    </xf>
    <xf numFmtId="3" fontId="49" fillId="29" borderId="0" xfId="69" applyNumberFormat="1" applyFont="1" applyFill="1"/>
    <xf numFmtId="3" fontId="50" fillId="29" borderId="0" xfId="69" applyNumberFormat="1" applyFont="1" applyFill="1" applyAlignment="1"/>
    <xf numFmtId="3" fontId="37" fillId="29" borderId="0" xfId="69" applyNumberFormat="1" applyFont="1" applyFill="1" applyAlignment="1">
      <alignment horizontal="center" vertical="center"/>
    </xf>
    <xf numFmtId="0" fontId="50" fillId="29" borderId="0" xfId="0" applyFont="1" applyFill="1" applyAlignment="1">
      <alignment horizontal="center" vertical="center"/>
    </xf>
    <xf numFmtId="3" fontId="44" fillId="29" borderId="0" xfId="69" applyNumberFormat="1" applyFont="1" applyFill="1"/>
    <xf numFmtId="0" fontId="51" fillId="29" borderId="0" xfId="0" applyFont="1" applyFill="1" applyAlignment="1">
      <alignment horizontal="center"/>
    </xf>
    <xf numFmtId="0" fontId="51" fillId="29" borderId="0" xfId="0" applyFont="1" applyFill="1" applyAlignment="1"/>
    <xf numFmtId="3" fontId="44" fillId="29" borderId="0" xfId="69" applyNumberFormat="1" applyFont="1" applyFill="1" applyBorder="1"/>
    <xf numFmtId="3" fontId="44" fillId="29" borderId="27" xfId="69" applyNumberFormat="1" applyFont="1" applyFill="1" applyBorder="1"/>
    <xf numFmtId="0" fontId="41" fillId="29" borderId="27" xfId="0" applyFont="1" applyFill="1" applyBorder="1" applyAlignment="1">
      <alignment horizontal="right" vertical="center"/>
    </xf>
    <xf numFmtId="3" fontId="44" fillId="29" borderId="26" xfId="69" applyNumberFormat="1" applyFont="1" applyFill="1" applyBorder="1" applyAlignment="1">
      <alignment vertical="center"/>
    </xf>
    <xf numFmtId="3" fontId="44" fillId="29" borderId="0" xfId="69" applyNumberFormat="1" applyFont="1" applyFill="1" applyAlignment="1">
      <alignment vertical="center"/>
    </xf>
    <xf numFmtId="0" fontId="53" fillId="30" borderId="29" xfId="0" applyFont="1" applyFill="1" applyBorder="1" applyAlignment="1">
      <alignment horizontal="center" vertical="center"/>
    </xf>
    <xf numFmtId="0" fontId="53" fillId="30" borderId="24" xfId="0" applyFont="1" applyFill="1" applyBorder="1" applyAlignment="1">
      <alignment horizontal="center" vertical="center"/>
    </xf>
    <xf numFmtId="3" fontId="44" fillId="29" borderId="0" xfId="69" applyNumberFormat="1" applyFont="1" applyFill="1" applyBorder="1" applyAlignment="1">
      <alignment vertical="center"/>
    </xf>
    <xf numFmtId="0" fontId="44" fillId="29" borderId="30" xfId="0" applyFont="1" applyFill="1" applyBorder="1" applyAlignment="1">
      <alignment horizontal="center" vertical="center"/>
    </xf>
    <xf numFmtId="0" fontId="46" fillId="29" borderId="31" xfId="0" applyFont="1" applyFill="1" applyBorder="1" applyAlignment="1">
      <alignment horizontal="center" vertical="center"/>
    </xf>
    <xf numFmtId="0" fontId="44" fillId="29" borderId="31" xfId="0" applyFont="1" applyFill="1" applyBorder="1" applyAlignment="1">
      <alignment horizontal="center" vertical="center"/>
    </xf>
    <xf numFmtId="179" fontId="47" fillId="29" borderId="32" xfId="69" applyNumberFormat="1" applyFont="1" applyFill="1" applyBorder="1" applyAlignment="1">
      <alignment horizontal="right" vertical="center"/>
    </xf>
    <xf numFmtId="3" fontId="44" fillId="29" borderId="0" xfId="69" applyNumberFormat="1" applyFont="1" applyFill="1" applyBorder="1" applyAlignment="1">
      <alignment horizontal="center" vertical="center"/>
    </xf>
    <xf numFmtId="3" fontId="44" fillId="29" borderId="0" xfId="69" applyNumberFormat="1" applyFont="1" applyFill="1" applyBorder="1" applyAlignment="1">
      <alignment horizontal="left" vertical="center"/>
    </xf>
    <xf numFmtId="0" fontId="28" fillId="0" borderId="0" xfId="101" applyFont="1" applyAlignment="1">
      <alignment vertical="center"/>
    </xf>
    <xf numFmtId="0" fontId="28" fillId="0" borderId="0" xfId="101" applyFont="1" applyAlignment="1">
      <alignment horizontal="right" vertical="center"/>
    </xf>
    <xf numFmtId="0" fontId="28" fillId="0" borderId="0" xfId="101" applyFont="1" applyAlignment="1">
      <alignment horizontal="center" vertical="center"/>
    </xf>
    <xf numFmtId="0" fontId="28" fillId="0" borderId="33" xfId="101" applyFont="1" applyBorder="1" applyAlignment="1">
      <alignment vertical="center"/>
    </xf>
    <xf numFmtId="0" fontId="28" fillId="0" borderId="19" xfId="101" applyFont="1" applyBorder="1" applyAlignment="1">
      <alignment vertical="center"/>
    </xf>
    <xf numFmtId="0" fontId="28" fillId="0" borderId="33" xfId="101" applyFont="1" applyBorder="1" applyAlignment="1">
      <alignment horizontal="center" vertical="center"/>
    </xf>
    <xf numFmtId="0" fontId="28" fillId="0" borderId="35" xfId="101" applyFont="1" applyBorder="1" applyAlignment="1">
      <alignment horizontal="center" vertical="center"/>
    </xf>
    <xf numFmtId="0" fontId="36" fillId="0" borderId="0" xfId="0" applyFont="1" applyAlignment="1">
      <alignment vertical="center"/>
    </xf>
    <xf numFmtId="0" fontId="56" fillId="0" borderId="0" xfId="0" applyFont="1" applyAlignment="1">
      <alignment vertical="center"/>
    </xf>
    <xf numFmtId="0" fontId="46" fillId="0" borderId="18" xfId="0" applyFont="1" applyBorder="1" applyAlignment="1">
      <alignment vertical="center"/>
    </xf>
    <xf numFmtId="0" fontId="56" fillId="0" borderId="26" xfId="0" applyFont="1" applyBorder="1" applyAlignment="1">
      <alignment vertical="center"/>
    </xf>
    <xf numFmtId="0" fontId="46" fillId="0" borderId="34" xfId="0" applyFont="1" applyBorder="1" applyAlignment="1">
      <alignment vertical="center"/>
    </xf>
    <xf numFmtId="0" fontId="46" fillId="0" borderId="37" xfId="0" applyFont="1" applyBorder="1" applyAlignment="1">
      <alignment vertical="center"/>
    </xf>
    <xf numFmtId="178" fontId="47" fillId="0" borderId="39" xfId="69" applyNumberFormat="1" applyFont="1" applyBorder="1" applyAlignment="1">
      <alignment horizontal="right" vertical="center"/>
    </xf>
    <xf numFmtId="0" fontId="32" fillId="0" borderId="0" xfId="0" applyFont="1" applyBorder="1" applyAlignment="1">
      <alignment horizontal="center" vertical="center"/>
    </xf>
    <xf numFmtId="178" fontId="32" fillId="0" borderId="0" xfId="69" applyNumberFormat="1" applyFont="1" applyBorder="1" applyAlignment="1">
      <alignment horizontal="right" vertical="center"/>
    </xf>
    <xf numFmtId="10" fontId="32" fillId="0" borderId="0" xfId="69" applyNumberFormat="1" applyFont="1" applyBorder="1" applyAlignment="1">
      <alignment horizontal="right" vertical="center"/>
    </xf>
    <xf numFmtId="0" fontId="32" fillId="0" borderId="0" xfId="0" applyFont="1" applyAlignment="1">
      <alignment vertical="center"/>
    </xf>
    <xf numFmtId="0" fontId="48" fillId="0" borderId="0" xfId="0" applyFont="1" applyAlignment="1">
      <alignment vertical="center"/>
    </xf>
    <xf numFmtId="3" fontId="40" fillId="29" borderId="0" xfId="69" applyNumberFormat="1" applyFont="1" applyFill="1"/>
    <xf numFmtId="3" fontId="54" fillId="29" borderId="0" xfId="69" applyNumberFormat="1" applyFont="1" applyFill="1" applyAlignment="1">
      <alignment horizontal="right"/>
    </xf>
    <xf numFmtId="0" fontId="54" fillId="29" borderId="0" xfId="0" applyFont="1" applyFill="1" applyAlignment="1"/>
    <xf numFmtId="0" fontId="54" fillId="29" borderId="0" xfId="0" applyFont="1" applyFill="1" applyBorder="1" applyAlignment="1">
      <alignment horizontal="center" vertical="center"/>
    </xf>
    <xf numFmtId="0" fontId="54" fillId="29" borderId="0" xfId="0" applyFont="1" applyFill="1" applyBorder="1" applyAlignment="1">
      <alignment vertical="center"/>
    </xf>
    <xf numFmtId="3" fontId="58" fillId="29" borderId="0" xfId="69" applyNumberFormat="1" applyFont="1" applyFill="1" applyAlignment="1">
      <alignment horizontal="center" vertical="center"/>
    </xf>
    <xf numFmtId="0" fontId="59" fillId="29" borderId="0" xfId="0" applyFont="1" applyFill="1" applyAlignment="1">
      <alignment horizontal="center" vertical="center"/>
    </xf>
    <xf numFmtId="0" fontId="46" fillId="29" borderId="0" xfId="0" applyFont="1" applyFill="1"/>
    <xf numFmtId="0" fontId="55" fillId="29" borderId="0" xfId="0" applyFont="1" applyFill="1" applyAlignment="1">
      <alignment horizontal="center" vertical="center"/>
    </xf>
    <xf numFmtId="0" fontId="55" fillId="29" borderId="0" xfId="0" applyFont="1" applyFill="1" applyAlignment="1">
      <alignment vertical="center"/>
    </xf>
    <xf numFmtId="0" fontId="54" fillId="29" borderId="0" xfId="0" applyFont="1" applyFill="1"/>
    <xf numFmtId="0" fontId="46" fillId="29" borderId="27" xfId="0" applyFont="1" applyFill="1" applyBorder="1"/>
    <xf numFmtId="0" fontId="46" fillId="29" borderId="27" xfId="0" applyFont="1" applyFill="1" applyBorder="1" applyAlignment="1">
      <alignment horizontal="right" vertical="center"/>
    </xf>
    <xf numFmtId="3" fontId="46" fillId="29" borderId="26" xfId="69" applyNumberFormat="1" applyFont="1" applyFill="1" applyBorder="1"/>
    <xf numFmtId="3" fontId="46" fillId="29" borderId="0" xfId="69" applyNumberFormat="1" applyFont="1" applyFill="1"/>
    <xf numFmtId="0" fontId="61" fillId="30" borderId="40" xfId="0" applyFont="1" applyFill="1" applyBorder="1" applyAlignment="1">
      <alignment horizontal="center" vertical="center"/>
    </xf>
    <xf numFmtId="3" fontId="46" fillId="29" borderId="26" xfId="69" applyNumberFormat="1" applyFont="1" applyFill="1" applyBorder="1" applyAlignment="1">
      <alignment vertical="center"/>
    </xf>
    <xf numFmtId="3" fontId="46" fillId="29" borderId="0" xfId="69" applyNumberFormat="1" applyFont="1" applyFill="1" applyBorder="1" applyAlignment="1">
      <alignment horizontal="center" vertical="center"/>
    </xf>
    <xf numFmtId="179" fontId="46" fillId="29" borderId="19" xfId="69" applyNumberFormat="1" applyFont="1" applyFill="1" applyBorder="1" applyAlignment="1">
      <alignment horizontal="right" vertical="center"/>
    </xf>
    <xf numFmtId="179" fontId="46" fillId="29" borderId="41" xfId="69" applyNumberFormat="1" applyFont="1" applyFill="1" applyBorder="1" applyAlignment="1">
      <alignment horizontal="right" vertical="center"/>
    </xf>
    <xf numFmtId="3" fontId="46" fillId="29" borderId="0" xfId="69" applyNumberFormat="1" applyFont="1" applyFill="1" applyAlignment="1">
      <alignment vertical="center"/>
    </xf>
    <xf numFmtId="3" fontId="46" fillId="29" borderId="42" xfId="69" applyNumberFormat="1" applyFont="1" applyFill="1" applyBorder="1" applyAlignment="1">
      <alignment vertical="center"/>
    </xf>
    <xf numFmtId="3" fontId="46" fillId="29" borderId="43" xfId="69" applyNumberFormat="1" applyFont="1" applyFill="1" applyBorder="1" applyAlignment="1">
      <alignment horizontal="center" vertical="center"/>
    </xf>
    <xf numFmtId="179" fontId="46" fillId="29" borderId="21" xfId="69" applyNumberFormat="1" applyFont="1" applyFill="1" applyBorder="1" applyAlignment="1">
      <alignment horizontal="right" vertical="center"/>
    </xf>
    <xf numFmtId="179" fontId="46" fillId="29" borderId="3" xfId="69" applyNumberFormat="1" applyFont="1" applyFill="1" applyBorder="1" applyAlignment="1">
      <alignment horizontal="right" vertical="center"/>
    </xf>
    <xf numFmtId="179" fontId="46" fillId="29" borderId="44" xfId="69" applyNumberFormat="1" applyFont="1" applyFill="1" applyBorder="1" applyAlignment="1">
      <alignment horizontal="right" vertical="center"/>
    </xf>
    <xf numFmtId="3" fontId="46" fillId="29" borderId="45" xfId="69" applyNumberFormat="1" applyFont="1" applyFill="1" applyBorder="1" applyAlignment="1">
      <alignment horizontal="center" vertical="center"/>
    </xf>
    <xf numFmtId="179" fontId="46" fillId="25" borderId="3" xfId="69" applyNumberFormat="1" applyFont="1" applyFill="1" applyBorder="1" applyAlignment="1">
      <alignment horizontal="right" vertical="center"/>
    </xf>
    <xf numFmtId="0" fontId="46" fillId="29" borderId="46" xfId="0" applyFont="1" applyFill="1" applyBorder="1" applyAlignment="1">
      <alignment horizontal="left" vertical="center"/>
    </xf>
    <xf numFmtId="179" fontId="46" fillId="25" borderId="47" xfId="69" applyNumberFormat="1" applyFont="1" applyFill="1" applyBorder="1" applyAlignment="1">
      <alignment horizontal="right" vertical="center"/>
    </xf>
    <xf numFmtId="179" fontId="46" fillId="29" borderId="48" xfId="69" applyNumberFormat="1" applyFont="1" applyFill="1" applyBorder="1" applyAlignment="1">
      <alignment horizontal="right" vertical="center"/>
    </xf>
    <xf numFmtId="3" fontId="46" fillId="29" borderId="19" xfId="69" applyNumberFormat="1" applyFont="1" applyFill="1" applyBorder="1" applyAlignment="1">
      <alignment horizontal="center" vertical="center"/>
    </xf>
    <xf numFmtId="0" fontId="46" fillId="29" borderId="49" xfId="0" applyFont="1" applyFill="1" applyBorder="1" applyAlignment="1">
      <alignment horizontal="left" vertical="center"/>
    </xf>
    <xf numFmtId="179" fontId="46" fillId="25" borderId="45" xfId="69" applyNumberFormat="1" applyFont="1" applyFill="1" applyBorder="1" applyAlignment="1">
      <alignment horizontal="right" vertical="center"/>
    </xf>
    <xf numFmtId="3" fontId="46" fillId="29" borderId="33" xfId="69" applyNumberFormat="1" applyFont="1" applyFill="1" applyBorder="1" applyAlignment="1">
      <alignment horizontal="center" vertical="center"/>
    </xf>
    <xf numFmtId="179" fontId="46" fillId="25" borderId="19" xfId="69" applyNumberFormat="1" applyFont="1" applyFill="1" applyBorder="1" applyAlignment="1">
      <alignment horizontal="right" vertical="center"/>
    </xf>
    <xf numFmtId="179" fontId="46" fillId="29" borderId="50" xfId="69" applyNumberFormat="1" applyFont="1" applyFill="1" applyBorder="1" applyAlignment="1">
      <alignment horizontal="right" vertical="center"/>
    </xf>
    <xf numFmtId="3" fontId="46" fillId="29" borderId="30" xfId="69" applyNumberFormat="1" applyFont="1" applyFill="1" applyBorder="1" applyAlignment="1">
      <alignment vertical="center"/>
    </xf>
    <xf numFmtId="179" fontId="46" fillId="29" borderId="51" xfId="69" applyNumberFormat="1" applyFont="1" applyFill="1" applyBorder="1" applyAlignment="1">
      <alignment horizontal="right" vertical="center"/>
    </xf>
    <xf numFmtId="3" fontId="46" fillId="29" borderId="18" xfId="69" applyNumberFormat="1" applyFont="1" applyFill="1" applyBorder="1" applyAlignment="1">
      <alignment vertical="center"/>
    </xf>
    <xf numFmtId="3" fontId="46" fillId="29" borderId="28" xfId="69" applyNumberFormat="1" applyFont="1" applyFill="1" applyBorder="1" applyAlignment="1">
      <alignment vertical="center"/>
    </xf>
    <xf numFmtId="179" fontId="62" fillId="29" borderId="24" xfId="69" applyNumberFormat="1" applyFont="1" applyFill="1" applyBorder="1" applyAlignment="1">
      <alignment horizontal="right" vertical="center"/>
    </xf>
    <xf numFmtId="179" fontId="62" fillId="29" borderId="52" xfId="69" applyNumberFormat="1" applyFont="1" applyFill="1" applyBorder="1" applyAlignment="1">
      <alignment horizontal="right" vertical="center"/>
    </xf>
    <xf numFmtId="3" fontId="46" fillId="29" borderId="53" xfId="69" applyNumberFormat="1" applyFont="1" applyFill="1" applyBorder="1" applyAlignment="1">
      <alignment vertical="center"/>
    </xf>
    <xf numFmtId="3" fontId="46" fillId="29" borderId="4" xfId="69" applyNumberFormat="1" applyFont="1" applyFill="1" applyBorder="1" applyAlignment="1">
      <alignment vertical="center"/>
    </xf>
    <xf numFmtId="179" fontId="46" fillId="29" borderId="54" xfId="69" applyNumberFormat="1" applyFont="1" applyFill="1" applyBorder="1" applyAlignment="1">
      <alignment horizontal="right" vertical="center"/>
    </xf>
    <xf numFmtId="3" fontId="46" fillId="29" borderId="49" xfId="69" applyNumberFormat="1" applyFont="1" applyFill="1" applyBorder="1" applyAlignment="1">
      <alignment horizontal="center" vertical="center"/>
    </xf>
    <xf numFmtId="3" fontId="46" fillId="29" borderId="55" xfId="69" applyNumberFormat="1" applyFont="1" applyFill="1" applyBorder="1" applyAlignment="1">
      <alignment vertical="center"/>
    </xf>
    <xf numFmtId="179" fontId="46" fillId="29" borderId="24" xfId="69" applyNumberFormat="1" applyFont="1" applyFill="1" applyBorder="1" applyAlignment="1">
      <alignment horizontal="right" vertical="center"/>
    </xf>
    <xf numFmtId="179" fontId="62" fillId="29" borderId="19" xfId="69" applyNumberFormat="1" applyFont="1" applyFill="1" applyBorder="1" applyAlignment="1">
      <alignment horizontal="right" vertical="center"/>
    </xf>
    <xf numFmtId="179" fontId="62" fillId="29" borderId="56" xfId="69" applyNumberFormat="1" applyFont="1" applyFill="1" applyBorder="1" applyAlignment="1">
      <alignment horizontal="right" vertical="center"/>
    </xf>
    <xf numFmtId="3" fontId="46" fillId="29" borderId="57" xfId="69" applyNumberFormat="1" applyFont="1" applyFill="1" applyBorder="1" applyAlignment="1">
      <alignment vertical="center"/>
    </xf>
    <xf numFmtId="179" fontId="46" fillId="25" borderId="58" xfId="69" applyNumberFormat="1" applyFont="1" applyFill="1" applyBorder="1" applyAlignment="1">
      <alignment horizontal="right" vertical="center"/>
    </xf>
    <xf numFmtId="179" fontId="46" fillId="29" borderId="59" xfId="69" applyNumberFormat="1" applyFont="1" applyFill="1" applyBorder="1" applyAlignment="1">
      <alignment horizontal="right" vertical="center"/>
    </xf>
    <xf numFmtId="3" fontId="46" fillId="29" borderId="27" xfId="69" applyNumberFormat="1" applyFont="1" applyFill="1" applyBorder="1" applyAlignment="1">
      <alignment vertical="center"/>
    </xf>
    <xf numFmtId="3" fontId="46" fillId="29" borderId="60" xfId="69" applyNumberFormat="1" applyFont="1" applyFill="1" applyBorder="1"/>
    <xf numFmtId="3" fontId="46" fillId="29" borderId="0" xfId="69" applyNumberFormat="1" applyFont="1" applyFill="1" applyBorder="1"/>
    <xf numFmtId="179" fontId="62" fillId="25" borderId="19" xfId="69" applyNumberFormat="1" applyFont="1" applyFill="1" applyBorder="1" applyAlignment="1">
      <alignment vertical="center"/>
    </xf>
    <xf numFmtId="179" fontId="62" fillId="29" borderId="61" xfId="69" applyNumberFormat="1" applyFont="1" applyFill="1" applyBorder="1" applyAlignment="1">
      <alignment vertical="center"/>
    </xf>
    <xf numFmtId="3" fontId="46" fillId="29" borderId="42" xfId="69" applyNumberFormat="1" applyFont="1" applyFill="1" applyBorder="1"/>
    <xf numFmtId="3" fontId="46" fillId="29" borderId="46" xfId="69" applyNumberFormat="1" applyFont="1" applyFill="1" applyBorder="1" applyAlignment="1">
      <alignment horizontal="center" vertical="center"/>
    </xf>
    <xf numFmtId="179" fontId="46" fillId="25" borderId="62" xfId="69" applyNumberFormat="1" applyFont="1" applyFill="1" applyBorder="1" applyAlignment="1">
      <alignment vertical="center"/>
    </xf>
    <xf numFmtId="179" fontId="46" fillId="29" borderId="63" xfId="69" applyNumberFormat="1" applyFont="1" applyFill="1" applyBorder="1" applyAlignment="1">
      <alignment vertical="center"/>
    </xf>
    <xf numFmtId="3" fontId="46" fillId="29" borderId="64" xfId="69" applyNumberFormat="1" applyFont="1" applyFill="1" applyBorder="1" applyAlignment="1">
      <alignment horizontal="center" vertical="center"/>
    </xf>
    <xf numFmtId="179" fontId="46" fillId="25" borderId="65" xfId="69" applyNumberFormat="1" applyFont="1" applyFill="1" applyBorder="1" applyAlignment="1">
      <alignment vertical="center"/>
    </xf>
    <xf numFmtId="179" fontId="46" fillId="29" borderId="66" xfId="69" applyNumberFormat="1" applyFont="1" applyFill="1" applyBorder="1" applyAlignment="1">
      <alignment vertical="center"/>
    </xf>
    <xf numFmtId="179" fontId="46" fillId="25" borderId="67" xfId="69" applyNumberFormat="1" applyFont="1" applyFill="1" applyBorder="1" applyAlignment="1">
      <alignment vertical="center"/>
    </xf>
    <xf numFmtId="179" fontId="46" fillId="29" borderId="61" xfId="69" applyNumberFormat="1" applyFont="1" applyFill="1" applyBorder="1" applyAlignment="1">
      <alignment vertical="center"/>
    </xf>
    <xf numFmtId="179" fontId="62" fillId="25" borderId="3" xfId="69" applyNumberFormat="1" applyFont="1" applyFill="1" applyBorder="1" applyAlignment="1">
      <alignment vertical="center"/>
    </xf>
    <xf numFmtId="179" fontId="62" fillId="29" borderId="68" xfId="69" applyNumberFormat="1" applyFont="1" applyFill="1" applyBorder="1" applyAlignment="1">
      <alignment vertical="center"/>
    </xf>
    <xf numFmtId="179" fontId="46" fillId="25" borderId="69" xfId="69" applyNumberFormat="1" applyFont="1" applyFill="1" applyBorder="1" applyAlignment="1">
      <alignment vertical="center"/>
    </xf>
    <xf numFmtId="3" fontId="46" fillId="29" borderId="36" xfId="69" applyNumberFormat="1" applyFont="1" applyFill="1" applyBorder="1"/>
    <xf numFmtId="179" fontId="46" fillId="25" borderId="70" xfId="69" applyNumberFormat="1" applyFont="1" applyFill="1" applyBorder="1" applyAlignment="1">
      <alignment vertical="center"/>
    </xf>
    <xf numFmtId="179" fontId="62" fillId="25" borderId="24" xfId="69" applyNumberFormat="1" applyFont="1" applyFill="1" applyBorder="1" applyAlignment="1">
      <alignment vertical="center"/>
    </xf>
    <xf numFmtId="179" fontId="62" fillId="29" borderId="52" xfId="69" applyNumberFormat="1" applyFont="1" applyFill="1" applyBorder="1" applyAlignment="1">
      <alignment vertical="center"/>
    </xf>
    <xf numFmtId="179" fontId="46" fillId="25" borderId="71" xfId="69" applyNumberFormat="1" applyFont="1" applyFill="1" applyBorder="1" applyAlignment="1">
      <alignment vertical="center"/>
    </xf>
    <xf numFmtId="179" fontId="46" fillId="29" borderId="51" xfId="69" applyNumberFormat="1" applyFont="1" applyFill="1" applyBorder="1" applyAlignment="1">
      <alignment vertical="center"/>
    </xf>
    <xf numFmtId="179" fontId="46" fillId="25" borderId="72" xfId="69" applyNumberFormat="1" applyFont="1" applyFill="1" applyBorder="1" applyAlignment="1">
      <alignment vertical="center"/>
    </xf>
    <xf numFmtId="179" fontId="46" fillId="29" borderId="32" xfId="69" applyNumberFormat="1" applyFont="1" applyFill="1" applyBorder="1" applyAlignment="1">
      <alignment horizontal="center" vertical="center"/>
    </xf>
    <xf numFmtId="0" fontId="55" fillId="29" borderId="0" xfId="0" applyFont="1" applyFill="1" applyAlignment="1"/>
    <xf numFmtId="0" fontId="46" fillId="29" borderId="73" xfId="0" applyFont="1" applyFill="1" applyBorder="1" applyAlignment="1">
      <alignment horizontal="center" vertical="center"/>
    </xf>
    <xf numFmtId="3" fontId="63" fillId="29" borderId="0" xfId="69" applyNumberFormat="1" applyFont="1" applyFill="1"/>
    <xf numFmtId="3" fontId="40" fillId="29" borderId="0" xfId="69" applyNumberFormat="1" applyFont="1" applyFill="1" applyBorder="1" applyAlignment="1">
      <alignment horizontal="left" vertical="top"/>
    </xf>
    <xf numFmtId="0" fontId="40" fillId="0" borderId="0" xfId="0" applyFont="1" applyAlignment="1">
      <alignment vertical="top"/>
    </xf>
    <xf numFmtId="3" fontId="63" fillId="29" borderId="0" xfId="69" applyNumberFormat="1" applyFont="1" applyFill="1" applyAlignment="1">
      <alignment vertical="top"/>
    </xf>
    <xf numFmtId="0" fontId="46" fillId="29" borderId="0" xfId="0" applyFont="1" applyFill="1" applyBorder="1" applyAlignment="1">
      <alignment vertical="center"/>
    </xf>
    <xf numFmtId="0" fontId="54" fillId="29" borderId="0" xfId="0" applyFont="1" applyFill="1" applyBorder="1" applyAlignment="1"/>
    <xf numFmtId="0" fontId="54" fillId="29" borderId="0" xfId="0" applyFont="1" applyFill="1" applyAlignment="1">
      <alignment horizontal="center" vertical="center"/>
    </xf>
    <xf numFmtId="3" fontId="40" fillId="29" borderId="0" xfId="69" applyNumberFormat="1" applyFont="1" applyFill="1" applyAlignment="1">
      <alignment horizontal="centerContinuous"/>
    </xf>
    <xf numFmtId="0" fontId="40" fillId="29" borderId="0" xfId="0" applyFont="1" applyFill="1" applyAlignment="1">
      <alignment horizontal="center" vertical="top"/>
    </xf>
    <xf numFmtId="0" fontId="54" fillId="0" borderId="0" xfId="0" applyFont="1" applyAlignment="1">
      <alignment horizontal="left" vertical="center"/>
    </xf>
    <xf numFmtId="0" fontId="64" fillId="29" borderId="0" xfId="0" applyFont="1" applyFill="1" applyAlignment="1">
      <alignment vertical="center"/>
    </xf>
    <xf numFmtId="3" fontId="40" fillId="29" borderId="0" xfId="69" applyNumberFormat="1" applyFont="1" applyFill="1" applyAlignment="1">
      <alignment horizontal="centerContinuous" vertical="center"/>
    </xf>
    <xf numFmtId="3" fontId="40" fillId="29" borderId="0" xfId="69" applyNumberFormat="1" applyFont="1" applyFill="1" applyAlignment="1">
      <alignment vertical="center"/>
    </xf>
    <xf numFmtId="0" fontId="67" fillId="30" borderId="74" xfId="0" applyFont="1" applyFill="1" applyBorder="1" applyAlignment="1">
      <alignment horizontal="center" vertical="center"/>
    </xf>
    <xf numFmtId="0" fontId="54" fillId="29" borderId="0" xfId="0" applyFont="1" applyFill="1" applyAlignment="1">
      <alignment horizontal="right" vertical="center"/>
    </xf>
    <xf numFmtId="0" fontId="69" fillId="30" borderId="76" xfId="0" applyFont="1" applyFill="1" applyBorder="1" applyAlignment="1">
      <alignment horizontal="center" vertical="center"/>
    </xf>
    <xf numFmtId="0" fontId="46" fillId="29" borderId="0" xfId="0" applyFont="1" applyFill="1" applyBorder="1"/>
    <xf numFmtId="3" fontId="40" fillId="29" borderId="0" xfId="69" applyNumberFormat="1" applyFont="1" applyFill="1" applyAlignment="1"/>
    <xf numFmtId="0" fontId="46" fillId="29" borderId="0" xfId="0" applyFont="1" applyFill="1" applyAlignment="1">
      <alignment horizontal="right" vertical="center"/>
    </xf>
    <xf numFmtId="0" fontId="51" fillId="29" borderId="26" xfId="0" applyFont="1" applyFill="1" applyBorder="1"/>
    <xf numFmtId="0" fontId="67" fillId="30" borderId="78" xfId="0" applyFont="1" applyFill="1" applyBorder="1" applyAlignment="1">
      <alignment horizontal="center" vertical="center"/>
    </xf>
    <xf numFmtId="0" fontId="67" fillId="30" borderId="39" xfId="0" applyFont="1" applyFill="1" applyBorder="1" applyAlignment="1">
      <alignment horizontal="center" vertical="center"/>
    </xf>
    <xf numFmtId="0" fontId="51" fillId="29" borderId="0" xfId="0" applyFont="1" applyFill="1"/>
    <xf numFmtId="0" fontId="46" fillId="29" borderId="79" xfId="0" applyFont="1" applyFill="1" applyBorder="1" applyAlignment="1">
      <alignment horizontal="center" vertical="center"/>
    </xf>
    <xf numFmtId="0" fontId="46" fillId="29" borderId="80" xfId="0" applyFont="1" applyFill="1" applyBorder="1" applyAlignment="1">
      <alignment horizontal="center"/>
    </xf>
    <xf numFmtId="0" fontId="46" fillId="29" borderId="81" xfId="0" applyFont="1" applyFill="1" applyBorder="1" applyAlignment="1">
      <alignment horizontal="left" vertical="center"/>
    </xf>
    <xf numFmtId="0" fontId="46" fillId="29" borderId="64" xfId="0" applyFont="1" applyFill="1" applyBorder="1" applyAlignment="1">
      <alignment horizontal="center" vertical="center"/>
    </xf>
    <xf numFmtId="0" fontId="46" fillId="29" borderId="69" xfId="0" applyFont="1" applyFill="1" applyBorder="1"/>
    <xf numFmtId="0" fontId="46" fillId="29" borderId="82" xfId="0" applyFont="1" applyFill="1" applyBorder="1" applyAlignment="1">
      <alignment horizontal="left" vertical="center"/>
    </xf>
    <xf numFmtId="0" fontId="46" fillId="29" borderId="49" xfId="0" applyFont="1" applyFill="1" applyBorder="1" applyAlignment="1">
      <alignment horizontal="center" vertical="center"/>
    </xf>
    <xf numFmtId="0" fontId="46" fillId="29" borderId="36" xfId="0" applyFont="1" applyFill="1" applyBorder="1"/>
    <xf numFmtId="0" fontId="46" fillId="29" borderId="83" xfId="0" applyFont="1" applyFill="1" applyBorder="1" applyAlignment="1">
      <alignment horizontal="left" vertical="center"/>
    </xf>
    <xf numFmtId="0" fontId="63" fillId="29" borderId="0" xfId="0" applyFont="1" applyFill="1"/>
    <xf numFmtId="0" fontId="54" fillId="0" borderId="0" xfId="0" applyFont="1" applyAlignment="1">
      <alignment horizontal="center" vertical="center"/>
    </xf>
    <xf numFmtId="0" fontId="71" fillId="30" borderId="3" xfId="0" applyFont="1" applyFill="1" applyBorder="1" applyAlignment="1">
      <alignment horizontal="center" vertical="center" wrapText="1"/>
    </xf>
    <xf numFmtId="0" fontId="63" fillId="0" borderId="3" xfId="0" applyFont="1" applyBorder="1" applyAlignment="1">
      <alignment horizontal="center" vertical="center" wrapText="1"/>
    </xf>
    <xf numFmtId="0" fontId="63" fillId="0" borderId="0" xfId="0" applyFont="1" applyBorder="1" applyAlignment="1">
      <alignment horizontal="center" vertical="center" wrapText="1"/>
    </xf>
    <xf numFmtId="0" fontId="63" fillId="0" borderId="0" xfId="0" applyFont="1" applyBorder="1" applyAlignment="1">
      <alignment horizontal="left" vertical="center" wrapText="1"/>
    </xf>
    <xf numFmtId="0" fontId="54" fillId="0" borderId="0" xfId="0" applyFont="1" applyBorder="1" applyAlignment="1">
      <alignment horizontal="left" vertical="center"/>
    </xf>
    <xf numFmtId="0" fontId="54" fillId="0" borderId="0" xfId="0" applyFont="1" applyBorder="1" applyAlignment="1">
      <alignment horizontal="center" vertical="center" wrapText="1"/>
    </xf>
    <xf numFmtId="0" fontId="54" fillId="0" borderId="0" xfId="0" applyFont="1" applyBorder="1" applyAlignment="1">
      <alignment horizontal="left" vertical="center" wrapText="1"/>
    </xf>
    <xf numFmtId="0" fontId="54" fillId="0" borderId="33" xfId="0" applyFont="1" applyBorder="1" applyAlignment="1">
      <alignment horizontal="left" vertical="center" wrapText="1"/>
    </xf>
    <xf numFmtId="0" fontId="31" fillId="0" borderId="16" xfId="0" applyFont="1" applyFill="1" applyBorder="1" applyAlignment="1">
      <alignment horizontal="center" vertical="center" wrapText="1"/>
    </xf>
    <xf numFmtId="0" fontId="34" fillId="0" borderId="18" xfId="0" applyFont="1" applyFill="1" applyBorder="1" applyAlignment="1">
      <alignment horizontal="center" vertical="center" wrapText="1"/>
    </xf>
    <xf numFmtId="49" fontId="34" fillId="0" borderId="19" xfId="0" applyNumberFormat="1" applyFont="1" applyFill="1" applyBorder="1" applyAlignment="1">
      <alignment horizontal="center" vertical="center" wrapText="1"/>
    </xf>
    <xf numFmtId="0" fontId="34" fillId="0" borderId="19" xfId="0" applyFont="1" applyFill="1" applyBorder="1" applyAlignment="1">
      <alignment vertical="center" wrapText="1"/>
    </xf>
    <xf numFmtId="0" fontId="34" fillId="0" borderId="20" xfId="0" applyFont="1" applyFill="1" applyBorder="1" applyAlignment="1">
      <alignment vertical="center" wrapText="1"/>
    </xf>
    <xf numFmtId="0" fontId="32" fillId="0" borderId="21" xfId="0" applyFont="1" applyFill="1" applyBorder="1" applyAlignment="1">
      <alignment horizontal="center" vertical="center" wrapText="1"/>
    </xf>
    <xf numFmtId="49" fontId="32" fillId="0" borderId="3" xfId="0" applyNumberFormat="1" applyFont="1" applyFill="1" applyBorder="1" applyAlignment="1">
      <alignment horizontal="center" vertical="center" wrapText="1"/>
    </xf>
    <xf numFmtId="0" fontId="32" fillId="0" borderId="3" xfId="0" applyFont="1" applyFill="1" applyBorder="1" applyAlignment="1">
      <alignment vertical="center" wrapText="1"/>
    </xf>
    <xf numFmtId="0" fontId="32" fillId="0" borderId="22" xfId="0" applyFont="1" applyFill="1" applyBorder="1" applyAlignment="1">
      <alignment vertical="center" wrapText="1"/>
    </xf>
    <xf numFmtId="0" fontId="32" fillId="0" borderId="23" xfId="0" applyFont="1" applyFill="1" applyBorder="1" applyAlignment="1">
      <alignment horizontal="center" vertical="center" wrapText="1"/>
    </xf>
    <xf numFmtId="49" fontId="32" fillId="0" borderId="24" xfId="0" applyNumberFormat="1" applyFont="1" applyFill="1" applyBorder="1" applyAlignment="1">
      <alignment horizontal="center" vertical="center" wrapText="1"/>
    </xf>
    <xf numFmtId="0" fontId="32" fillId="0" borderId="24" xfId="0" applyFont="1" applyFill="1" applyBorder="1" applyAlignment="1">
      <alignment vertical="center" wrapText="1"/>
    </xf>
    <xf numFmtId="0" fontId="32" fillId="0" borderId="25" xfId="0" applyFont="1" applyFill="1" applyBorder="1" applyAlignment="1">
      <alignment vertical="center" wrapText="1"/>
    </xf>
    <xf numFmtId="3" fontId="46" fillId="29" borderId="35" xfId="69" applyNumberFormat="1" applyFont="1" applyFill="1" applyBorder="1" applyAlignment="1">
      <alignment vertical="center"/>
    </xf>
    <xf numFmtId="0" fontId="28" fillId="29" borderId="0" xfId="0" applyFont="1" applyFill="1" applyAlignment="1"/>
    <xf numFmtId="3" fontId="28" fillId="29" borderId="0" xfId="69" applyNumberFormat="1" applyFont="1" applyFill="1" applyAlignment="1">
      <alignment horizontal="right"/>
    </xf>
    <xf numFmtId="0" fontId="28" fillId="29" borderId="0" xfId="0" applyFont="1" applyFill="1" applyBorder="1" applyAlignment="1">
      <alignment horizontal="center" vertical="center"/>
    </xf>
    <xf numFmtId="0" fontId="28" fillId="29" borderId="0" xfId="0" applyFont="1" applyFill="1" applyBorder="1" applyAlignment="1">
      <alignment vertical="center"/>
    </xf>
    <xf numFmtId="0" fontId="50" fillId="29" borderId="0" xfId="0" applyFont="1" applyFill="1" applyAlignment="1"/>
    <xf numFmtId="0" fontId="45" fillId="29" borderId="85" xfId="103" applyFont="1" applyFill="1" applyBorder="1" applyAlignment="1">
      <alignment horizontal="right" vertical="center"/>
    </xf>
    <xf numFmtId="3" fontId="45" fillId="29" borderId="85" xfId="69" applyNumberFormat="1" applyFont="1" applyFill="1" applyBorder="1" applyAlignment="1">
      <alignment horizontal="right" vertical="center"/>
    </xf>
    <xf numFmtId="3" fontId="46" fillId="29" borderId="31" xfId="69" applyNumberFormat="1" applyFont="1" applyFill="1" applyBorder="1" applyAlignment="1">
      <alignment vertical="center"/>
    </xf>
    <xf numFmtId="0" fontId="39" fillId="29" borderId="0" xfId="0" applyFont="1" applyFill="1" applyAlignment="1">
      <alignment horizontal="centerContinuous" vertical="center"/>
    </xf>
    <xf numFmtId="0" fontId="40" fillId="29" borderId="26" xfId="0" applyFont="1" applyFill="1" applyBorder="1" applyAlignment="1"/>
    <xf numFmtId="0" fontId="44" fillId="29" borderId="27" xfId="0" applyFont="1" applyFill="1" applyBorder="1" applyAlignment="1">
      <alignment horizontal="right" vertical="center"/>
    </xf>
    <xf numFmtId="179" fontId="46" fillId="29" borderId="34" xfId="69" applyNumberFormat="1" applyFont="1" applyFill="1" applyBorder="1" applyAlignment="1">
      <alignment horizontal="right" vertical="center"/>
    </xf>
    <xf numFmtId="179" fontId="62" fillId="29" borderId="40" xfId="69" applyNumberFormat="1" applyFont="1" applyFill="1" applyBorder="1" applyAlignment="1">
      <alignment horizontal="right" vertical="center"/>
    </xf>
    <xf numFmtId="179" fontId="46" fillId="25" borderId="86" xfId="69" applyNumberFormat="1" applyFont="1" applyFill="1" applyBorder="1" applyAlignment="1">
      <alignment vertical="center"/>
    </xf>
    <xf numFmtId="179" fontId="46" fillId="25" borderId="87" xfId="69" applyNumberFormat="1" applyFont="1" applyFill="1" applyBorder="1" applyAlignment="1">
      <alignment vertical="center"/>
    </xf>
    <xf numFmtId="0" fontId="42" fillId="30" borderId="88" xfId="0" applyFont="1" applyFill="1" applyBorder="1" applyAlignment="1">
      <alignment horizontal="center" vertical="center" wrapText="1"/>
    </xf>
    <xf numFmtId="0" fontId="53" fillId="30" borderId="89" xfId="0" applyFont="1" applyFill="1" applyBorder="1" applyAlignment="1">
      <alignment horizontal="center" vertical="center"/>
    </xf>
    <xf numFmtId="10" fontId="47" fillId="0" borderId="78" xfId="69" applyNumberFormat="1" applyFont="1" applyBorder="1" applyAlignment="1">
      <alignment horizontal="right" vertical="center"/>
    </xf>
    <xf numFmtId="0" fontId="42" fillId="30" borderId="91" xfId="0" applyFont="1" applyFill="1" applyBorder="1" applyAlignment="1">
      <alignment horizontal="center" vertical="center"/>
    </xf>
    <xf numFmtId="0" fontId="53" fillId="30" borderId="32" xfId="0" applyFont="1" applyFill="1" applyBorder="1" applyAlignment="1">
      <alignment horizontal="center" vertical="center"/>
    </xf>
    <xf numFmtId="3" fontId="33" fillId="29" borderId="0" xfId="69" applyNumberFormat="1" applyFont="1" applyFill="1" applyBorder="1" applyAlignment="1">
      <alignment horizontal="center" vertical="top"/>
    </xf>
    <xf numFmtId="3" fontId="33" fillId="29" borderId="0" xfId="69" applyNumberFormat="1" applyFont="1" applyFill="1"/>
    <xf numFmtId="0" fontId="33" fillId="0" borderId="0" xfId="0" applyFont="1" applyBorder="1" applyAlignment="1">
      <alignment horizontal="center" vertical="top"/>
    </xf>
    <xf numFmtId="0" fontId="44" fillId="29" borderId="0" xfId="91" applyFont="1" applyFill="1" applyBorder="1" applyAlignment="1">
      <alignment vertical="center"/>
    </xf>
    <xf numFmtId="0" fontId="46" fillId="29" borderId="93" xfId="0" applyFont="1" applyFill="1" applyBorder="1" applyAlignment="1">
      <alignment vertical="center"/>
    </xf>
    <xf numFmtId="0" fontId="46" fillId="29" borderId="34" xfId="0" applyFont="1" applyFill="1" applyBorder="1" applyAlignment="1">
      <alignment horizontal="right" vertical="center"/>
    </xf>
    <xf numFmtId="49" fontId="32" fillId="29" borderId="2" xfId="89" applyNumberFormat="1" applyFont="1" applyFill="1" applyBorder="1" applyAlignment="1">
      <alignment vertical="center" wrapText="1"/>
    </xf>
    <xf numFmtId="49" fontId="32" fillId="29" borderId="2" xfId="89" applyNumberFormat="1" applyFont="1" applyFill="1" applyBorder="1" applyAlignment="1">
      <alignment vertical="center"/>
    </xf>
    <xf numFmtId="0" fontId="32" fillId="29" borderId="2" xfId="89" applyFont="1" applyFill="1" applyBorder="1" applyAlignment="1">
      <alignment vertical="center"/>
    </xf>
    <xf numFmtId="49" fontId="32" fillId="29" borderId="33" xfId="89" applyNumberFormat="1" applyFont="1" applyFill="1" applyBorder="1" applyAlignment="1">
      <alignment vertical="center"/>
    </xf>
    <xf numFmtId="49" fontId="32" fillId="29" borderId="33" xfId="89" applyNumberFormat="1" applyFont="1" applyFill="1" applyBorder="1" applyAlignment="1">
      <alignment horizontal="distributed" vertical="center" indent="3"/>
    </xf>
    <xf numFmtId="49" fontId="32" fillId="29" borderId="33" xfId="89" applyNumberFormat="1" applyFont="1" applyFill="1" applyBorder="1">
      <alignment vertical="center"/>
    </xf>
    <xf numFmtId="0" fontId="46" fillId="29" borderId="36" xfId="0" applyFont="1" applyFill="1" applyBorder="1" applyAlignment="1">
      <alignment horizontal="right" vertical="center"/>
    </xf>
    <xf numFmtId="49" fontId="32" fillId="29" borderId="49" xfId="89" applyNumberFormat="1" applyFont="1" applyFill="1" applyBorder="1" applyAlignment="1">
      <alignment vertical="center" wrapText="1"/>
    </xf>
    <xf numFmtId="0" fontId="32" fillId="29" borderId="0" xfId="0" applyFont="1" applyFill="1" applyBorder="1" applyAlignment="1">
      <alignment horizontal="center" vertical="center" wrapText="1"/>
    </xf>
    <xf numFmtId="49" fontId="32" fillId="29" borderId="0" xfId="0" applyNumberFormat="1" applyFont="1" applyFill="1" applyBorder="1" applyAlignment="1">
      <alignment horizontal="center" vertical="center" wrapText="1"/>
    </xf>
    <xf numFmtId="0" fontId="32" fillId="29" borderId="0" xfId="0" applyFont="1" applyFill="1" applyBorder="1" applyAlignment="1">
      <alignment vertical="center" wrapText="1"/>
    </xf>
    <xf numFmtId="0" fontId="37" fillId="29" borderId="0" xfId="0" applyFont="1" applyFill="1" applyAlignment="1">
      <alignment horizontal="center" vertical="center"/>
    </xf>
    <xf numFmtId="0" fontId="44" fillId="29" borderId="94" xfId="0" applyFont="1" applyFill="1" applyBorder="1" applyAlignment="1">
      <alignment horizontal="left" vertical="center"/>
    </xf>
    <xf numFmtId="0" fontId="44" fillId="29" borderId="27" xfId="0" applyFont="1" applyFill="1" applyBorder="1" applyAlignment="1">
      <alignment horizontal="left" vertical="center"/>
    </xf>
    <xf numFmtId="0" fontId="44" fillId="29" borderId="89" xfId="0" applyFont="1" applyFill="1" applyBorder="1" applyAlignment="1">
      <alignment horizontal="left" vertical="center"/>
    </xf>
    <xf numFmtId="0" fontId="46" fillId="29" borderId="2" xfId="0" applyFont="1" applyFill="1" applyBorder="1" applyAlignment="1">
      <alignment horizontal="right" vertical="center"/>
    </xf>
    <xf numFmtId="0" fontId="32" fillId="29" borderId="0" xfId="0" applyFont="1" applyFill="1" applyBorder="1"/>
    <xf numFmtId="0" fontId="32" fillId="29" borderId="30" xfId="0" applyFont="1" applyFill="1" applyBorder="1" applyAlignment="1">
      <alignment vertical="center"/>
    </xf>
    <xf numFmtId="179" fontId="47" fillId="29" borderId="72" xfId="0" applyNumberFormat="1" applyFont="1" applyFill="1" applyBorder="1" applyAlignment="1">
      <alignment horizontal="right" vertical="center"/>
    </xf>
    <xf numFmtId="0" fontId="28" fillId="29" borderId="26" xfId="0" applyFont="1" applyFill="1" applyBorder="1"/>
    <xf numFmtId="179" fontId="44" fillId="29" borderId="80" xfId="0" applyNumberFormat="1" applyFont="1" applyFill="1" applyBorder="1" applyAlignment="1">
      <alignment horizontal="right" vertical="center"/>
    </xf>
    <xf numFmtId="179" fontId="44" fillId="29" borderId="97" xfId="0" applyNumberFormat="1" applyFont="1" applyFill="1" applyBorder="1" applyAlignment="1">
      <alignment horizontal="right" vertical="center"/>
    </xf>
    <xf numFmtId="0" fontId="28" fillId="29" borderId="0" xfId="0" applyFont="1" applyFill="1"/>
    <xf numFmtId="179" fontId="44" fillId="29" borderId="69" xfId="0" applyNumberFormat="1" applyFont="1" applyFill="1" applyBorder="1" applyAlignment="1">
      <alignment horizontal="right" vertical="center"/>
    </xf>
    <xf numFmtId="179" fontId="44" fillId="29" borderId="66" xfId="0" applyNumberFormat="1" applyFont="1" applyFill="1" applyBorder="1" applyAlignment="1">
      <alignment horizontal="right" vertical="center"/>
    </xf>
    <xf numFmtId="179" fontId="44" fillId="29" borderId="36" xfId="0" applyNumberFormat="1" applyFont="1" applyFill="1" applyBorder="1" applyAlignment="1">
      <alignment horizontal="right" vertical="center"/>
    </xf>
    <xf numFmtId="179" fontId="44" fillId="29" borderId="41" xfId="0" applyNumberFormat="1" applyFont="1" applyFill="1" applyBorder="1" applyAlignment="1">
      <alignment horizontal="right" vertical="center"/>
    </xf>
    <xf numFmtId="0" fontId="44" fillId="29" borderId="94" xfId="0" applyFont="1" applyFill="1" applyBorder="1" applyAlignment="1">
      <alignment horizontal="center" vertical="center"/>
    </xf>
    <xf numFmtId="179" fontId="47" fillId="29" borderId="98" xfId="0" applyNumberFormat="1" applyFont="1" applyFill="1" applyBorder="1" applyAlignment="1">
      <alignment horizontal="right" vertical="center"/>
    </xf>
    <xf numFmtId="179" fontId="47" fillId="29" borderId="32" xfId="0" applyNumberFormat="1" applyFont="1" applyFill="1" applyBorder="1" applyAlignment="1">
      <alignment horizontal="right" vertical="center"/>
    </xf>
    <xf numFmtId="0" fontId="42" fillId="30" borderId="16" xfId="0" applyFont="1" applyFill="1" applyBorder="1" applyAlignment="1">
      <alignment horizontal="center" vertical="center"/>
    </xf>
    <xf numFmtId="0" fontId="42" fillId="30" borderId="78" xfId="0" applyFont="1" applyFill="1" applyBorder="1" applyAlignment="1">
      <alignment horizontal="center" vertical="center"/>
    </xf>
    <xf numFmtId="0" fontId="40" fillId="29" borderId="0" xfId="0" applyFont="1" applyFill="1" applyAlignment="1">
      <alignment vertical="center"/>
    </xf>
    <xf numFmtId="49" fontId="32" fillId="29" borderId="45" xfId="89" applyNumberFormat="1" applyFont="1" applyFill="1" applyBorder="1" applyAlignment="1">
      <alignment vertical="center"/>
    </xf>
    <xf numFmtId="49" fontId="32" fillId="29" borderId="49" xfId="89" applyNumberFormat="1" applyFont="1" applyFill="1" applyBorder="1">
      <alignment vertical="center"/>
    </xf>
    <xf numFmtId="179" fontId="44" fillId="25" borderId="19" xfId="0" applyNumberFormat="1" applyFont="1" applyFill="1" applyBorder="1" applyAlignment="1" applyProtection="1">
      <alignment vertical="center"/>
      <protection locked="0"/>
    </xf>
    <xf numFmtId="179" fontId="44" fillId="25" borderId="31" xfId="0" applyNumberFormat="1" applyFont="1" applyFill="1" applyBorder="1" applyAlignment="1" applyProtection="1">
      <alignment vertical="center"/>
      <protection locked="0"/>
    </xf>
    <xf numFmtId="179" fontId="44" fillId="29" borderId="99" xfId="0" applyNumberFormat="1" applyFont="1" applyFill="1" applyBorder="1" applyAlignment="1">
      <alignment vertical="center"/>
    </xf>
    <xf numFmtId="49" fontId="32" fillId="29" borderId="45" xfId="89" applyNumberFormat="1" applyFont="1" applyFill="1" applyBorder="1" applyAlignment="1">
      <alignment horizontal="distributed" vertical="center" indent="3"/>
    </xf>
    <xf numFmtId="49" fontId="32" fillId="29" borderId="45" xfId="89" applyNumberFormat="1" applyFont="1" applyFill="1" applyBorder="1">
      <alignment vertical="center"/>
    </xf>
    <xf numFmtId="49" fontId="32" fillId="29" borderId="31" xfId="89" applyNumberFormat="1" applyFont="1" applyFill="1" applyBorder="1">
      <alignment vertical="center"/>
    </xf>
    <xf numFmtId="49" fontId="32" fillId="29" borderId="2" xfId="89" applyNumberFormat="1" applyFont="1" applyFill="1" applyBorder="1" applyAlignment="1">
      <alignment horizontal="distributed" vertical="center" indent="3"/>
    </xf>
    <xf numFmtId="179" fontId="44" fillId="29" borderId="3" xfId="0" applyNumberFormat="1" applyFont="1" applyFill="1" applyBorder="1" applyAlignment="1">
      <alignment vertical="center"/>
    </xf>
    <xf numFmtId="179" fontId="44" fillId="29" borderId="39" xfId="0" applyNumberFormat="1" applyFont="1" applyFill="1" applyBorder="1" applyAlignment="1">
      <alignment vertical="center"/>
    </xf>
    <xf numFmtId="0" fontId="43" fillId="0" borderId="100" xfId="0" applyFont="1" applyFill="1" applyBorder="1" applyAlignment="1">
      <alignment horizontal="center" vertical="center"/>
    </xf>
    <xf numFmtId="0" fontId="43" fillId="0" borderId="4" xfId="0" applyFont="1" applyFill="1" applyBorder="1" applyAlignment="1">
      <alignment horizontal="center" vertical="center"/>
    </xf>
    <xf numFmtId="0" fontId="43" fillId="0" borderId="60" xfId="0" applyFont="1" applyFill="1" applyBorder="1" applyAlignment="1">
      <alignment horizontal="center" vertical="center"/>
    </xf>
    <xf numFmtId="0" fontId="43" fillId="0" borderId="101" xfId="0" applyFont="1" applyFill="1" applyBorder="1" applyAlignment="1">
      <alignment horizontal="center" vertical="center"/>
    </xf>
    <xf numFmtId="0" fontId="43" fillId="0" borderId="102" xfId="0" applyFont="1" applyFill="1" applyBorder="1" applyAlignment="1">
      <alignment horizontal="center" vertical="center"/>
    </xf>
    <xf numFmtId="179" fontId="44" fillId="25" borderId="39" xfId="0" applyNumberFormat="1" applyFont="1" applyFill="1" applyBorder="1" applyAlignment="1" applyProtection="1">
      <alignment vertical="center"/>
      <protection locked="0"/>
    </xf>
    <xf numFmtId="179" fontId="47" fillId="29" borderId="39" xfId="0" applyNumberFormat="1" applyFont="1" applyFill="1" applyBorder="1" applyAlignment="1">
      <alignment vertical="center"/>
    </xf>
    <xf numFmtId="0" fontId="0" fillId="29" borderId="0" xfId="0" applyFill="1" applyAlignment="1">
      <alignment vertical="top"/>
    </xf>
    <xf numFmtId="0" fontId="49" fillId="29" borderId="0" xfId="0" applyFont="1" applyFill="1" applyAlignment="1">
      <alignment vertical="top"/>
    </xf>
    <xf numFmtId="0" fontId="49" fillId="29" borderId="0" xfId="0" applyFont="1" applyFill="1" applyAlignment="1">
      <alignment vertical="top" wrapText="1"/>
    </xf>
    <xf numFmtId="0" fontId="0" fillId="0" borderId="0" xfId="0" applyAlignment="1">
      <alignment vertical="top"/>
    </xf>
    <xf numFmtId="0" fontId="44" fillId="29" borderId="0" xfId="0" applyFont="1" applyFill="1" applyBorder="1" applyAlignment="1" applyProtection="1">
      <alignment vertical="center" shrinkToFit="1"/>
      <protection locked="0"/>
    </xf>
    <xf numFmtId="0" fontId="32" fillId="29" borderId="0" xfId="0" applyFont="1" applyFill="1" applyAlignment="1"/>
    <xf numFmtId="0" fontId="53" fillId="30" borderId="103" xfId="0" applyFont="1" applyFill="1" applyBorder="1" applyAlignment="1">
      <alignment horizontal="center" vertical="center"/>
    </xf>
    <xf numFmtId="179" fontId="47" fillId="29" borderId="94" xfId="0" applyNumberFormat="1" applyFont="1" applyFill="1" applyBorder="1" applyAlignment="1">
      <alignment horizontal="right" vertical="center"/>
    </xf>
    <xf numFmtId="179" fontId="44" fillId="25" borderId="104" xfId="0" applyNumberFormat="1" applyFont="1" applyFill="1" applyBorder="1" applyAlignment="1" applyProtection="1">
      <alignment horizontal="right" vertical="center"/>
      <protection locked="0"/>
    </xf>
    <xf numFmtId="179" fontId="44" fillId="25" borderId="16" xfId="0" applyNumberFormat="1" applyFont="1" applyFill="1" applyBorder="1" applyAlignment="1" applyProtection="1">
      <alignment horizontal="right" vertical="center"/>
      <protection locked="0"/>
    </xf>
    <xf numFmtId="179" fontId="44" fillId="29" borderId="16" xfId="0" applyNumberFormat="1" applyFont="1" applyFill="1" applyBorder="1" applyAlignment="1" applyProtection="1">
      <alignment horizontal="right" vertical="center"/>
      <protection locked="0"/>
    </xf>
    <xf numFmtId="179" fontId="44" fillId="29" borderId="39" xfId="69" applyNumberFormat="1" applyFont="1" applyFill="1" applyBorder="1" applyAlignment="1">
      <alignment horizontal="right" vertical="center"/>
    </xf>
    <xf numFmtId="179" fontId="44" fillId="29" borderId="22" xfId="0" applyNumberFormat="1" applyFont="1" applyFill="1" applyBorder="1" applyAlignment="1">
      <alignment vertical="center"/>
    </xf>
    <xf numFmtId="179" fontId="44" fillId="29" borderId="105" xfId="0" applyNumberFormat="1" applyFont="1" applyFill="1" applyBorder="1" applyAlignment="1" applyProtection="1">
      <alignment horizontal="right" vertical="center"/>
      <protection locked="0"/>
    </xf>
    <xf numFmtId="179" fontId="44" fillId="29" borderId="106" xfId="0" applyNumberFormat="1" applyFont="1" applyFill="1" applyBorder="1" applyAlignment="1" applyProtection="1">
      <alignment horizontal="right" vertical="center"/>
      <protection locked="0"/>
    </xf>
    <xf numFmtId="179" fontId="44" fillId="25" borderId="107" xfId="0" applyNumberFormat="1" applyFont="1" applyFill="1" applyBorder="1" applyAlignment="1" applyProtection="1">
      <alignment horizontal="right" vertical="center"/>
      <protection locked="0"/>
    </xf>
    <xf numFmtId="179" fontId="44" fillId="25" borderId="106" xfId="0" applyNumberFormat="1" applyFont="1" applyFill="1" applyBorder="1" applyAlignment="1" applyProtection="1">
      <alignment horizontal="right" vertical="center"/>
      <protection locked="0"/>
    </xf>
    <xf numFmtId="179" fontId="44" fillId="29" borderId="108" xfId="69" applyNumberFormat="1" applyFont="1" applyFill="1" applyBorder="1" applyAlignment="1">
      <alignment horizontal="right" vertical="center"/>
    </xf>
    <xf numFmtId="179" fontId="44" fillId="29" borderId="109" xfId="0" applyNumberFormat="1" applyFont="1" applyFill="1" applyBorder="1" applyAlignment="1" applyProtection="1">
      <alignment horizontal="right" vertical="center"/>
      <protection locked="0"/>
    </xf>
    <xf numFmtId="179" fontId="44" fillId="29" borderId="110" xfId="0" applyNumberFormat="1" applyFont="1" applyFill="1" applyBorder="1" applyAlignment="1" applyProtection="1">
      <alignment horizontal="right" vertical="center"/>
      <protection locked="0"/>
    </xf>
    <xf numFmtId="179" fontId="44" fillId="25" borderId="111" xfId="0" applyNumberFormat="1" applyFont="1" applyFill="1" applyBorder="1" applyAlignment="1" applyProtection="1">
      <alignment horizontal="right" vertical="center"/>
      <protection locked="0"/>
    </xf>
    <xf numFmtId="179" fontId="44" fillId="25" borderId="110" xfId="0" applyNumberFormat="1" applyFont="1" applyFill="1" applyBorder="1" applyAlignment="1" applyProtection="1">
      <alignment horizontal="right" vertical="center"/>
      <protection locked="0"/>
    </xf>
    <xf numFmtId="179" fontId="44" fillId="29" borderId="112" xfId="69" applyNumberFormat="1" applyFont="1" applyFill="1" applyBorder="1" applyAlignment="1">
      <alignment horizontal="right" vertical="center"/>
    </xf>
    <xf numFmtId="49" fontId="32" fillId="29" borderId="33" xfId="89" applyNumberFormat="1" applyFont="1" applyFill="1" applyBorder="1" applyAlignment="1">
      <alignment horizontal="center" vertical="center"/>
    </xf>
    <xf numFmtId="0" fontId="46" fillId="29" borderId="113" xfId="0" applyFont="1" applyFill="1" applyBorder="1" applyAlignment="1">
      <alignment horizontal="right" vertical="center"/>
    </xf>
    <xf numFmtId="179" fontId="44" fillId="29" borderId="45" xfId="0" applyNumberFormat="1" applyFont="1" applyFill="1" applyBorder="1" applyAlignment="1" applyProtection="1">
      <alignment vertical="center"/>
      <protection locked="0"/>
    </xf>
    <xf numFmtId="49" fontId="32" fillId="29" borderId="2" xfId="89" applyNumberFormat="1" applyFont="1" applyFill="1" applyBorder="1">
      <alignment vertical="center"/>
    </xf>
    <xf numFmtId="179" fontId="44" fillId="29" borderId="3" xfId="0" applyNumberFormat="1" applyFont="1" applyFill="1" applyBorder="1" applyAlignment="1" applyProtection="1">
      <alignment vertical="center"/>
      <protection locked="0"/>
    </xf>
    <xf numFmtId="179" fontId="44" fillId="29" borderId="35" xfId="0" applyNumberFormat="1" applyFont="1" applyFill="1" applyBorder="1" applyAlignment="1" applyProtection="1">
      <alignment vertical="center"/>
      <protection locked="0"/>
    </xf>
    <xf numFmtId="180" fontId="44" fillId="29" borderId="60" xfId="0" applyNumberFormat="1" applyFont="1" applyFill="1" applyBorder="1" applyAlignment="1" applyProtection="1">
      <alignment vertical="center" shrinkToFit="1"/>
      <protection locked="0"/>
    </xf>
    <xf numFmtId="180" fontId="44" fillId="29" borderId="88" xfId="0" applyNumberFormat="1" applyFont="1" applyFill="1" applyBorder="1" applyAlignment="1" applyProtection="1">
      <alignment vertical="center" shrinkToFit="1"/>
      <protection locked="0"/>
    </xf>
    <xf numFmtId="180" fontId="44" fillId="29" borderId="27" xfId="0" applyNumberFormat="1" applyFont="1" applyFill="1" applyBorder="1" applyAlignment="1" applyProtection="1">
      <alignment vertical="center" shrinkToFit="1"/>
      <protection locked="0"/>
    </xf>
    <xf numFmtId="180" fontId="44" fillId="29" borderId="89" xfId="0" applyNumberFormat="1" applyFont="1" applyFill="1" applyBorder="1" applyAlignment="1" applyProtection="1">
      <alignment vertical="center" shrinkToFit="1"/>
      <protection locked="0"/>
    </xf>
    <xf numFmtId="179" fontId="46" fillId="29" borderId="49" xfId="69" applyNumberFormat="1" applyFont="1" applyFill="1" applyBorder="1" applyAlignment="1">
      <alignment horizontal="right" vertical="center"/>
    </xf>
    <xf numFmtId="179" fontId="46" fillId="29" borderId="2" xfId="69" applyNumberFormat="1" applyFont="1" applyFill="1" applyBorder="1" applyAlignment="1">
      <alignment horizontal="right" vertical="center"/>
    </xf>
    <xf numFmtId="179" fontId="46" fillId="29" borderId="96" xfId="69" applyNumberFormat="1" applyFont="1" applyFill="1" applyBorder="1" applyAlignment="1">
      <alignment horizontal="right" vertical="center"/>
    </xf>
    <xf numFmtId="179" fontId="46" fillId="25" borderId="2" xfId="69" applyNumberFormat="1" applyFont="1" applyFill="1" applyBorder="1" applyAlignment="1">
      <alignment horizontal="right" vertical="center"/>
    </xf>
    <xf numFmtId="179" fontId="62" fillId="29" borderId="28" xfId="69" applyNumberFormat="1" applyFont="1" applyFill="1" applyBorder="1" applyAlignment="1">
      <alignment horizontal="right" vertical="center"/>
    </xf>
    <xf numFmtId="179" fontId="46" fillId="29" borderId="4" xfId="69" applyNumberFormat="1" applyFont="1" applyFill="1" applyBorder="1" applyAlignment="1">
      <alignment horizontal="right" vertical="center"/>
    </xf>
    <xf numFmtId="179" fontId="46" fillId="25" borderId="0" xfId="69" applyNumberFormat="1" applyFont="1" applyFill="1" applyBorder="1" applyAlignment="1">
      <alignment horizontal="right" vertical="center"/>
    </xf>
    <xf numFmtId="179" fontId="46" fillId="29" borderId="28" xfId="69" applyNumberFormat="1" applyFont="1" applyFill="1" applyBorder="1" applyAlignment="1">
      <alignment horizontal="right" vertical="center"/>
    </xf>
    <xf numFmtId="179" fontId="62" fillId="29" borderId="49" xfId="69" applyNumberFormat="1" applyFont="1" applyFill="1" applyBorder="1" applyAlignment="1">
      <alignment horizontal="right" vertical="center"/>
    </xf>
    <xf numFmtId="179" fontId="46" fillId="25" borderId="55" xfId="69" applyNumberFormat="1" applyFont="1" applyFill="1" applyBorder="1" applyAlignment="1">
      <alignment horizontal="right" vertical="center"/>
    </xf>
    <xf numFmtId="179" fontId="62" fillId="25" borderId="49" xfId="69" applyNumberFormat="1" applyFont="1" applyFill="1" applyBorder="1" applyAlignment="1">
      <alignment vertical="center"/>
    </xf>
    <xf numFmtId="179" fontId="46" fillId="25" borderId="77" xfId="69" applyNumberFormat="1" applyFont="1" applyFill="1" applyBorder="1" applyAlignment="1">
      <alignment vertical="center"/>
    </xf>
    <xf numFmtId="179" fontId="62" fillId="25" borderId="2" xfId="69" applyNumberFormat="1" applyFont="1" applyFill="1" applyBorder="1" applyAlignment="1">
      <alignment vertical="center"/>
    </xf>
    <xf numFmtId="179" fontId="46" fillId="25" borderId="114" xfId="69" applyNumberFormat="1" applyFont="1" applyFill="1" applyBorder="1" applyAlignment="1">
      <alignment vertical="center"/>
    </xf>
    <xf numFmtId="179" fontId="46" fillId="25" borderId="27" xfId="69" applyNumberFormat="1" applyFont="1" applyFill="1" applyBorder="1" applyAlignment="1">
      <alignment vertical="center"/>
    </xf>
    <xf numFmtId="0" fontId="61" fillId="30" borderId="24" xfId="0" applyFont="1" applyFill="1" applyBorder="1" applyAlignment="1">
      <alignment horizontal="center" vertical="center"/>
    </xf>
    <xf numFmtId="179" fontId="46" fillId="25" borderId="45" xfId="69" applyNumberFormat="1" applyFont="1" applyFill="1" applyBorder="1" applyAlignment="1">
      <alignment vertical="center"/>
    </xf>
    <xf numFmtId="0" fontId="46" fillId="25" borderId="0" xfId="0" applyFont="1" applyFill="1" applyBorder="1" applyAlignment="1">
      <alignment vertical="center"/>
    </xf>
    <xf numFmtId="0" fontId="46" fillId="25" borderId="45" xfId="0" applyFont="1" applyFill="1" applyBorder="1" applyAlignment="1">
      <alignment vertical="center"/>
    </xf>
    <xf numFmtId="0" fontId="46" fillId="25" borderId="28" xfId="0" applyFont="1" applyFill="1" applyBorder="1" applyAlignment="1">
      <alignment horizontal="center" vertical="center"/>
    </xf>
    <xf numFmtId="0" fontId="46" fillId="25" borderId="24" xfId="0" applyFont="1" applyFill="1" applyBorder="1" applyAlignment="1">
      <alignment horizontal="center" vertical="center"/>
    </xf>
    <xf numFmtId="179" fontId="46" fillId="0" borderId="3" xfId="69" applyNumberFormat="1" applyFont="1" applyFill="1" applyBorder="1" applyAlignment="1">
      <alignment horizontal="right" vertical="center"/>
    </xf>
    <xf numFmtId="183" fontId="27" fillId="29" borderId="0" xfId="0" quotePrefix="1" applyNumberFormat="1" applyFont="1" applyFill="1" applyAlignment="1">
      <alignment horizontal="center" vertical="center"/>
    </xf>
    <xf numFmtId="179" fontId="46" fillId="29" borderId="47" xfId="69" applyNumberFormat="1" applyFont="1" applyFill="1" applyBorder="1" applyAlignment="1">
      <alignment horizontal="right" vertical="center"/>
    </xf>
    <xf numFmtId="0" fontId="51" fillId="0" borderId="0" xfId="102" applyFont="1" applyAlignment="1">
      <alignment horizontal="center" vertical="center"/>
    </xf>
    <xf numFmtId="0" fontId="51" fillId="0" borderId="0" xfId="102" applyFont="1">
      <alignment vertical="center"/>
    </xf>
    <xf numFmtId="0" fontId="51" fillId="0" borderId="0" xfId="102" applyFont="1" applyFill="1">
      <alignment vertical="center"/>
    </xf>
    <xf numFmtId="0" fontId="1" fillId="0" borderId="0" xfId="100">
      <alignment vertical="center"/>
    </xf>
    <xf numFmtId="0" fontId="54" fillId="0" borderId="0" xfId="0" applyFont="1" applyAlignment="1">
      <alignment vertical="top"/>
    </xf>
    <xf numFmtId="0" fontId="40" fillId="29" borderId="0" xfId="0" applyFont="1" applyFill="1" applyAlignment="1">
      <alignment vertical="top"/>
    </xf>
    <xf numFmtId="3" fontId="46" fillId="29" borderId="89" xfId="69" applyNumberFormat="1" applyFont="1" applyFill="1" applyBorder="1" applyAlignment="1">
      <alignment horizontal="right" vertical="center"/>
    </xf>
    <xf numFmtId="0" fontId="46" fillId="29" borderId="0" xfId="103" applyFont="1" applyFill="1"/>
    <xf numFmtId="0" fontId="46" fillId="29" borderId="0" xfId="103" applyFont="1" applyFill="1" applyBorder="1" applyAlignment="1">
      <alignment horizontal="right" vertical="center"/>
    </xf>
    <xf numFmtId="0" fontId="66" fillId="30" borderId="84" xfId="103" applyFont="1" applyFill="1" applyBorder="1" applyAlignment="1">
      <alignment horizontal="center" vertical="center"/>
    </xf>
    <xf numFmtId="0" fontId="66" fillId="30" borderId="39" xfId="103" applyFont="1" applyFill="1" applyBorder="1" applyAlignment="1">
      <alignment horizontal="center" vertical="center"/>
    </xf>
    <xf numFmtId="3" fontId="46" fillId="29" borderId="30" xfId="69" applyNumberFormat="1" applyFont="1" applyFill="1" applyBorder="1"/>
    <xf numFmtId="179" fontId="62" fillId="29" borderId="32" xfId="69" applyNumberFormat="1" applyFont="1" applyFill="1" applyBorder="1" applyAlignment="1">
      <alignment horizontal="right" vertical="center"/>
    </xf>
    <xf numFmtId="3" fontId="46" fillId="29" borderId="0" xfId="69" applyNumberFormat="1" applyFont="1" applyFill="1" applyBorder="1" applyAlignment="1">
      <alignment horizontal="left"/>
    </xf>
    <xf numFmtId="3" fontId="46" fillId="29" borderId="0" xfId="69" applyNumberFormat="1" applyFont="1" applyFill="1" applyBorder="1" applyAlignment="1">
      <alignment horizontal="center"/>
    </xf>
    <xf numFmtId="179" fontId="46" fillId="29" borderId="0" xfId="69" applyNumberFormat="1" applyFont="1" applyFill="1" applyBorder="1" applyAlignment="1">
      <alignment horizontal="right"/>
    </xf>
    <xf numFmtId="179" fontId="45" fillId="29" borderId="44" xfId="69" applyNumberFormat="1" applyFont="1" applyFill="1" applyBorder="1" applyAlignment="1">
      <alignment horizontal="right" vertical="center"/>
    </xf>
    <xf numFmtId="179" fontId="77" fillId="25" borderId="39" xfId="69" applyNumberFormat="1" applyFont="1" applyFill="1" applyBorder="1" applyAlignment="1" applyProtection="1">
      <alignment vertical="center"/>
      <protection locked="0"/>
    </xf>
    <xf numFmtId="0" fontId="55" fillId="29" borderId="0" xfId="103" applyFont="1" applyFill="1"/>
    <xf numFmtId="0" fontId="27" fillId="0" borderId="0" xfId="92" applyFont="1" applyFill="1" applyAlignment="1">
      <alignment horizontal="left" vertical="center"/>
    </xf>
    <xf numFmtId="49" fontId="33" fillId="0" borderId="0" xfId="92" applyNumberFormat="1" applyFont="1" applyFill="1" applyAlignment="1">
      <alignment horizontal="left" vertical="top" wrapText="1"/>
    </xf>
    <xf numFmtId="0" fontId="27" fillId="0" borderId="0" xfId="96" applyFont="1" applyFill="1">
      <alignment vertical="center"/>
    </xf>
    <xf numFmtId="0" fontId="27" fillId="0" borderId="0" xfId="96" applyFont="1">
      <alignment vertical="center"/>
    </xf>
    <xf numFmtId="49" fontId="27" fillId="0" borderId="0" xfId="92" applyNumberFormat="1" applyFont="1" applyFill="1" applyAlignment="1">
      <alignment horizontal="left" vertical="center"/>
    </xf>
    <xf numFmtId="0" fontId="81" fillId="0" borderId="0" xfId="92" applyFont="1" applyFill="1" applyAlignment="1">
      <alignment horizontal="center" vertical="center" wrapText="1"/>
    </xf>
    <xf numFmtId="49" fontId="27" fillId="0" borderId="0" xfId="92" applyNumberFormat="1" applyFont="1" applyFill="1" applyAlignment="1">
      <alignment horizontal="right" vertical="center" wrapText="1"/>
    </xf>
    <xf numFmtId="0" fontId="27" fillId="0" borderId="0" xfId="92" applyFont="1" applyFill="1" applyAlignment="1">
      <alignment horizontal="left"/>
    </xf>
    <xf numFmtId="49" fontId="27" fillId="0" borderId="0" xfId="92" applyNumberFormat="1" applyFont="1" applyFill="1" applyAlignment="1">
      <alignment horizontal="left"/>
    </xf>
    <xf numFmtId="0" fontId="27" fillId="0" borderId="122" xfId="96" applyFont="1" applyFill="1" applyBorder="1" applyAlignment="1">
      <alignment horizontal="center" vertical="center"/>
    </xf>
    <xf numFmtId="0" fontId="27" fillId="0" borderId="54" xfId="96" applyFont="1" applyFill="1" applyBorder="1" applyAlignment="1">
      <alignment horizontal="center" vertical="center"/>
    </xf>
    <xf numFmtId="0" fontId="27" fillId="0" borderId="123" xfId="96" applyFont="1" applyFill="1" applyBorder="1" applyAlignment="1">
      <alignment horizontal="center" vertical="center"/>
    </xf>
    <xf numFmtId="0" fontId="27" fillId="0" borderId="21" xfId="96" applyFont="1" applyFill="1" applyBorder="1">
      <alignment vertical="center"/>
    </xf>
    <xf numFmtId="0" fontId="27" fillId="0" borderId="3" xfId="96" applyFont="1" applyFill="1" applyBorder="1">
      <alignment vertical="center"/>
    </xf>
    <xf numFmtId="0" fontId="27" fillId="0" borderId="22" xfId="96" applyFont="1" applyFill="1" applyBorder="1">
      <alignment vertical="center"/>
    </xf>
    <xf numFmtId="0" fontId="27" fillId="0" borderId="23" xfId="96" applyFont="1" applyFill="1" applyBorder="1">
      <alignment vertical="center"/>
    </xf>
    <xf numFmtId="0" fontId="27" fillId="0" borderId="24" xfId="96" applyFont="1" applyFill="1" applyBorder="1">
      <alignment vertical="center"/>
    </xf>
    <xf numFmtId="0" fontId="27" fillId="0" borderId="25" xfId="96" applyFont="1" applyFill="1" applyBorder="1">
      <alignment vertical="center"/>
    </xf>
    <xf numFmtId="0" fontId="33" fillId="0" borderId="0" xfId="92" applyFont="1" applyFill="1" applyAlignment="1">
      <alignment horizontal="center" vertical="top"/>
    </xf>
    <xf numFmtId="0" fontId="28" fillId="0" borderId="0" xfId="92" applyFont="1" applyFill="1" applyAlignment="1">
      <alignment vertical="top" wrapText="1"/>
    </xf>
    <xf numFmtId="0" fontId="35" fillId="0" borderId="0" xfId="99" applyFont="1" applyAlignment="1">
      <alignment horizontal="left" vertical="center"/>
    </xf>
    <xf numFmtId="0" fontId="82" fillId="0" borderId="0" xfId="98" applyFont="1" applyFill="1" applyBorder="1" applyAlignment="1">
      <alignment horizontal="center" vertical="center"/>
    </xf>
    <xf numFmtId="0" fontId="12" fillId="0" borderId="0" xfId="98" applyAlignment="1">
      <alignment vertical="center"/>
    </xf>
    <xf numFmtId="0" fontId="12" fillId="0" borderId="0" xfId="98" applyAlignment="1">
      <alignment horizontal="center" vertical="center"/>
    </xf>
    <xf numFmtId="0" fontId="83" fillId="0" borderId="0" xfId="98" applyFont="1" applyAlignment="1">
      <alignment horizontal="center" vertical="center"/>
    </xf>
    <xf numFmtId="0" fontId="12" fillId="0" borderId="53" xfId="98" applyBorder="1" applyAlignment="1">
      <alignment vertical="center"/>
    </xf>
    <xf numFmtId="0" fontId="12" fillId="0" borderId="60" xfId="98" applyBorder="1" applyAlignment="1">
      <alignment vertical="center"/>
    </xf>
    <xf numFmtId="0" fontId="12" fillId="0" borderId="60" xfId="98" applyBorder="1" applyAlignment="1">
      <alignment horizontal="center" vertical="center"/>
    </xf>
    <xf numFmtId="0" fontId="12" fillId="0" borderId="93" xfId="98" applyBorder="1" applyAlignment="1">
      <alignment vertical="center"/>
    </xf>
    <xf numFmtId="0" fontId="12" fillId="0" borderId="0" xfId="98" applyBorder="1" applyAlignment="1">
      <alignment vertical="center"/>
    </xf>
    <xf numFmtId="0" fontId="12" fillId="0" borderId="0" xfId="98" applyFill="1" applyBorder="1" applyAlignment="1">
      <alignment vertical="center"/>
    </xf>
    <xf numFmtId="0" fontId="12" fillId="0" borderId="0" xfId="98" applyBorder="1" applyAlignment="1">
      <alignment horizontal="center" vertical="center"/>
    </xf>
    <xf numFmtId="0" fontId="12" fillId="0" borderId="94" xfId="98" applyBorder="1" applyAlignment="1">
      <alignment vertical="center"/>
    </xf>
    <xf numFmtId="0" fontId="12" fillId="0" borderId="27" xfId="98" applyBorder="1" applyAlignment="1">
      <alignment vertical="center"/>
    </xf>
    <xf numFmtId="0" fontId="12" fillId="0" borderId="27" xfId="98" applyBorder="1" applyAlignment="1">
      <alignment horizontal="center" vertical="center"/>
    </xf>
    <xf numFmtId="0" fontId="12" fillId="0" borderId="0" xfId="95" applyAlignment="1">
      <alignment vertical="center"/>
    </xf>
    <xf numFmtId="0" fontId="12" fillId="0" borderId="0" xfId="95" applyFont="1" applyAlignment="1">
      <alignment vertical="center"/>
    </xf>
    <xf numFmtId="0" fontId="12" fillId="0" borderId="0" xfId="95" applyFill="1" applyAlignment="1">
      <alignment vertical="center"/>
    </xf>
    <xf numFmtId="0" fontId="60" fillId="30" borderId="4" xfId="0" applyFont="1" applyFill="1" applyBorder="1" applyAlignment="1">
      <alignment horizontal="center" vertical="center"/>
    </xf>
    <xf numFmtId="0" fontId="42" fillId="30" borderId="49" xfId="0" applyFont="1" applyFill="1" applyBorder="1" applyAlignment="1">
      <alignment horizontal="center" vertical="center"/>
    </xf>
    <xf numFmtId="179" fontId="44" fillId="25" borderId="1" xfId="0" applyNumberFormat="1" applyFont="1" applyFill="1" applyBorder="1" applyAlignment="1" applyProtection="1">
      <alignment horizontal="right" vertical="center"/>
      <protection locked="0"/>
    </xf>
    <xf numFmtId="179" fontId="44" fillId="29" borderId="107" xfId="0" applyNumberFormat="1" applyFont="1" applyFill="1" applyBorder="1" applyAlignment="1" applyProtection="1">
      <alignment horizontal="right" vertical="center"/>
      <protection locked="0"/>
    </xf>
    <xf numFmtId="179" fontId="44" fillId="29" borderId="111" xfId="0" applyNumberFormat="1" applyFont="1" applyFill="1" applyBorder="1" applyAlignment="1" applyProtection="1">
      <alignment horizontal="right" vertical="center"/>
      <protection locked="0"/>
    </xf>
    <xf numFmtId="179" fontId="47" fillId="29" borderId="27" xfId="0" applyNumberFormat="1" applyFont="1" applyFill="1" applyBorder="1" applyAlignment="1">
      <alignment horizontal="right" vertical="center"/>
    </xf>
    <xf numFmtId="0" fontId="61" fillId="30" borderId="103" xfId="0" applyFont="1" applyFill="1" applyBorder="1" applyAlignment="1">
      <alignment horizontal="center" vertical="center"/>
    </xf>
    <xf numFmtId="179" fontId="46" fillId="29" borderId="124" xfId="69" applyNumberFormat="1" applyFont="1" applyFill="1" applyBorder="1" applyAlignment="1">
      <alignment horizontal="right" vertical="center"/>
    </xf>
    <xf numFmtId="179" fontId="46" fillId="29" borderId="125" xfId="69" applyNumberFormat="1" applyFont="1" applyFill="1" applyBorder="1" applyAlignment="1">
      <alignment horizontal="right" vertical="center"/>
    </xf>
    <xf numFmtId="179" fontId="46" fillId="29" borderId="126" xfId="69" applyNumberFormat="1" applyFont="1" applyFill="1" applyBorder="1" applyAlignment="1">
      <alignment horizontal="right" vertical="center"/>
    </xf>
    <xf numFmtId="179" fontId="46" fillId="0" borderId="125" xfId="69" applyNumberFormat="1" applyFont="1" applyFill="1" applyBorder="1" applyAlignment="1">
      <alignment horizontal="right" vertical="center"/>
    </xf>
    <xf numFmtId="179" fontId="46" fillId="25" borderId="125" xfId="69" applyNumberFormat="1" applyFont="1" applyFill="1" applyBorder="1" applyAlignment="1">
      <alignment horizontal="right" vertical="center"/>
    </xf>
    <xf numFmtId="179" fontId="62" fillId="29" borderId="103" xfId="69" applyNumberFormat="1" applyFont="1" applyFill="1" applyBorder="1" applyAlignment="1">
      <alignment horizontal="right" vertical="center"/>
    </xf>
    <xf numFmtId="179" fontId="46" fillId="29" borderId="100" xfId="69" applyNumberFormat="1" applyFont="1" applyFill="1" applyBorder="1" applyAlignment="1">
      <alignment horizontal="right" vertical="center"/>
    </xf>
    <xf numFmtId="179" fontId="46" fillId="25" borderId="93" xfId="69" applyNumberFormat="1" applyFont="1" applyFill="1" applyBorder="1" applyAlignment="1">
      <alignment horizontal="right" vertical="center"/>
    </xf>
    <xf numFmtId="179" fontId="46" fillId="29" borderId="103" xfId="69" applyNumberFormat="1" applyFont="1" applyFill="1" applyBorder="1" applyAlignment="1">
      <alignment horizontal="right" vertical="center"/>
    </xf>
    <xf numFmtId="179" fontId="62" fillId="29" borderId="124" xfId="69" applyNumberFormat="1" applyFont="1" applyFill="1" applyBorder="1" applyAlignment="1">
      <alignment horizontal="right" vertical="center"/>
    </xf>
    <xf numFmtId="179" fontId="46" fillId="25" borderId="57" xfId="69" applyNumberFormat="1" applyFont="1" applyFill="1" applyBorder="1" applyAlignment="1">
      <alignment horizontal="right" vertical="center"/>
    </xf>
    <xf numFmtId="179" fontId="62" fillId="25" borderId="124" xfId="69" applyNumberFormat="1" applyFont="1" applyFill="1" applyBorder="1" applyAlignment="1">
      <alignment vertical="center"/>
    </xf>
    <xf numFmtId="179" fontId="46" fillId="25" borderId="127" xfId="69" applyNumberFormat="1" applyFont="1" applyFill="1" applyBorder="1" applyAlignment="1">
      <alignment vertical="center"/>
    </xf>
    <xf numFmtId="179" fontId="46" fillId="25" borderId="128" xfId="69" applyNumberFormat="1" applyFont="1" applyFill="1" applyBorder="1" applyAlignment="1">
      <alignment vertical="center"/>
    </xf>
    <xf numFmtId="179" fontId="46" fillId="25" borderId="129" xfId="69" applyNumberFormat="1" applyFont="1" applyFill="1" applyBorder="1" applyAlignment="1">
      <alignment vertical="center"/>
    </xf>
    <xf numFmtId="179" fontId="62" fillId="25" borderId="125" xfId="69" applyNumberFormat="1" applyFont="1" applyFill="1" applyBorder="1" applyAlignment="1">
      <alignment vertical="center"/>
    </xf>
    <xf numFmtId="179" fontId="46" fillId="25" borderId="93" xfId="69" applyNumberFormat="1" applyFont="1" applyFill="1" applyBorder="1" applyAlignment="1">
      <alignment vertical="center"/>
    </xf>
    <xf numFmtId="179" fontId="62" fillId="25" borderId="103" xfId="69" applyNumberFormat="1" applyFont="1" applyFill="1" applyBorder="1" applyAlignment="1">
      <alignment vertical="center"/>
    </xf>
    <xf numFmtId="179" fontId="46" fillId="25" borderId="130" xfId="69" applyNumberFormat="1" applyFont="1" applyFill="1" applyBorder="1" applyAlignment="1">
      <alignment vertical="center"/>
    </xf>
    <xf numFmtId="179" fontId="46" fillId="25" borderId="94" xfId="69" applyNumberFormat="1" applyFont="1" applyFill="1" applyBorder="1" applyAlignment="1">
      <alignment vertical="center"/>
    </xf>
    <xf numFmtId="0" fontId="46" fillId="25" borderId="93" xfId="0" applyFont="1" applyFill="1" applyBorder="1" applyAlignment="1">
      <alignment vertical="center"/>
    </xf>
    <xf numFmtId="0" fontId="46" fillId="25" borderId="103" xfId="0" applyFont="1" applyFill="1" applyBorder="1" applyAlignment="1">
      <alignment horizontal="center" vertical="center"/>
    </xf>
    <xf numFmtId="0" fontId="60" fillId="30" borderId="2" xfId="0" applyFont="1" applyFill="1" applyBorder="1" applyAlignment="1">
      <alignment horizontal="center" vertical="center"/>
    </xf>
    <xf numFmtId="179" fontId="62" fillId="25" borderId="28" xfId="69" applyNumberFormat="1" applyFont="1" applyFill="1" applyBorder="1" applyAlignment="1">
      <alignment vertical="center"/>
    </xf>
    <xf numFmtId="0" fontId="54" fillId="0" borderId="0" xfId="0" applyFont="1" applyBorder="1" applyAlignment="1">
      <alignment vertical="center" shrinkToFit="1"/>
    </xf>
    <xf numFmtId="3" fontId="45" fillId="29" borderId="22" xfId="69" applyNumberFormat="1" applyFont="1" applyFill="1" applyBorder="1" applyAlignment="1">
      <alignment vertical="center"/>
    </xf>
    <xf numFmtId="0" fontId="44" fillId="0" borderId="0" xfId="0" applyFont="1"/>
    <xf numFmtId="0" fontId="71" fillId="30" borderId="58" xfId="0" applyFont="1" applyFill="1" applyBorder="1" applyAlignment="1">
      <alignment horizontal="center" vertical="center" wrapText="1"/>
    </xf>
    <xf numFmtId="0" fontId="71" fillId="30" borderId="19" xfId="0" applyFont="1" applyFill="1" applyBorder="1" applyAlignment="1">
      <alignment horizontal="center" vertical="center" wrapText="1"/>
    </xf>
    <xf numFmtId="0" fontId="32" fillId="25" borderId="3" xfId="0" applyFont="1" applyFill="1" applyBorder="1" applyAlignment="1">
      <alignment horizontal="center" vertical="center"/>
    </xf>
    <xf numFmtId="0" fontId="91" fillId="25" borderId="3" xfId="0" applyFont="1" applyFill="1" applyBorder="1" applyAlignment="1">
      <alignment horizontal="center" vertical="center" wrapText="1"/>
    </xf>
    <xf numFmtId="0" fontId="32" fillId="25" borderId="3" xfId="0" applyFont="1" applyFill="1" applyBorder="1"/>
    <xf numFmtId="0" fontId="46" fillId="29" borderId="0" xfId="0" applyFont="1" applyFill="1" applyAlignment="1">
      <alignment horizontal="center" vertical="top"/>
    </xf>
    <xf numFmtId="0" fontId="46" fillId="29" borderId="0" xfId="0" applyFont="1" applyFill="1" applyAlignment="1">
      <alignment vertical="top"/>
    </xf>
    <xf numFmtId="0" fontId="46" fillId="0" borderId="0" xfId="0" applyFont="1" applyAlignment="1">
      <alignment vertical="top"/>
    </xf>
    <xf numFmtId="0" fontId="12" fillId="0" borderId="0" xfId="98" applyAlignment="1">
      <alignment vertical="center" wrapText="1"/>
    </xf>
    <xf numFmtId="0" fontId="12" fillId="16" borderId="36" xfId="98" applyFill="1" applyBorder="1" applyAlignment="1">
      <alignment horizontal="center" vertical="center"/>
    </xf>
    <xf numFmtId="0" fontId="12" fillId="16" borderId="58" xfId="98" applyFill="1" applyBorder="1" applyAlignment="1">
      <alignment horizontal="center" vertical="center"/>
    </xf>
    <xf numFmtId="0" fontId="27" fillId="0" borderId="0" xfId="99" applyFont="1" applyFill="1" applyAlignment="1">
      <alignment vertical="center"/>
    </xf>
    <xf numFmtId="0" fontId="82" fillId="0" borderId="0" xfId="98" applyFont="1" applyFill="1" applyBorder="1" applyAlignment="1">
      <alignment vertical="center"/>
    </xf>
    <xf numFmtId="0" fontId="80" fillId="0" borderId="0" xfId="98" applyFont="1" applyBorder="1" applyAlignment="1">
      <alignment vertical="center"/>
    </xf>
    <xf numFmtId="0" fontId="12" fillId="16" borderId="58" xfId="98" applyFont="1" applyFill="1" applyBorder="1" applyAlignment="1">
      <alignment horizontal="center" vertical="center"/>
    </xf>
    <xf numFmtId="0" fontId="12" fillId="16" borderId="113" xfId="98" applyFont="1" applyFill="1" applyBorder="1" applyAlignment="1">
      <alignment horizontal="center" vertical="center"/>
    </xf>
    <xf numFmtId="0" fontId="12" fillId="16" borderId="19" xfId="98" applyFill="1" applyBorder="1" applyAlignment="1">
      <alignment horizontal="center" vertical="center"/>
    </xf>
    <xf numFmtId="0" fontId="12" fillId="16" borderId="19" xfId="98" applyFont="1" applyFill="1" applyBorder="1" applyAlignment="1">
      <alignment horizontal="center" vertical="center"/>
    </xf>
    <xf numFmtId="9" fontId="12" fillId="25" borderId="19" xfId="60" applyFill="1" applyBorder="1" applyAlignment="1">
      <alignment horizontal="center" vertical="center"/>
    </xf>
    <xf numFmtId="38" fontId="12" fillId="0" borderId="19" xfId="69" applyFill="1" applyBorder="1" applyAlignment="1">
      <alignment horizontal="center" vertical="center"/>
    </xf>
    <xf numFmtId="0" fontId="12" fillId="0" borderId="34" xfId="98" applyBorder="1" applyAlignment="1">
      <alignment vertical="center"/>
    </xf>
    <xf numFmtId="38" fontId="12" fillId="25" borderId="3" xfId="69" applyFill="1" applyBorder="1" applyAlignment="1">
      <alignment horizontal="center" vertical="center"/>
    </xf>
    <xf numFmtId="9" fontId="12" fillId="25" borderId="3" xfId="60" applyFill="1" applyBorder="1" applyAlignment="1">
      <alignment horizontal="center" vertical="center"/>
    </xf>
    <xf numFmtId="0" fontId="0" fillId="0" borderId="0" xfId="98" applyFont="1" applyBorder="1" applyAlignment="1">
      <alignment vertical="center"/>
    </xf>
    <xf numFmtId="0" fontId="0" fillId="0" borderId="0" xfId="98" applyFont="1" applyBorder="1" applyAlignment="1">
      <alignment horizontal="center" vertical="center"/>
    </xf>
    <xf numFmtId="38" fontId="12" fillId="25" borderId="3" xfId="69" applyFont="1" applyFill="1" applyBorder="1" applyAlignment="1">
      <alignment vertical="center"/>
    </xf>
    <xf numFmtId="0" fontId="12" fillId="0" borderId="0" xfId="98" applyFont="1" applyFill="1" applyBorder="1" applyAlignment="1">
      <alignment vertical="center"/>
    </xf>
    <xf numFmtId="0" fontId="12" fillId="0" borderId="0" xfId="98" applyFill="1" applyBorder="1" applyAlignment="1">
      <alignment horizontal="left" vertical="top"/>
    </xf>
    <xf numFmtId="0" fontId="12" fillId="25" borderId="3" xfId="98" applyFill="1" applyBorder="1" applyAlignment="1">
      <alignment vertical="center"/>
    </xf>
    <xf numFmtId="38" fontId="12" fillId="0" borderId="3" xfId="69" applyFill="1" applyBorder="1" applyAlignment="1">
      <alignment horizontal="center" vertical="center" wrapText="1"/>
    </xf>
    <xf numFmtId="0" fontId="12" fillId="0" borderId="0" xfId="98" applyFont="1" applyAlignment="1">
      <alignment vertical="center"/>
    </xf>
    <xf numFmtId="38" fontId="12" fillId="0" borderId="3" xfId="69" applyFont="1" applyFill="1" applyBorder="1" applyAlignment="1">
      <alignment horizontal="center" vertical="center" wrapText="1"/>
    </xf>
    <xf numFmtId="0" fontId="0" fillId="0" borderId="0" xfId="98" applyFont="1" applyAlignment="1">
      <alignment vertical="center"/>
    </xf>
    <xf numFmtId="0" fontId="93" fillId="0" borderId="0" xfId="98" applyFont="1" applyFill="1" applyBorder="1" applyAlignment="1">
      <alignment horizontal="centerContinuous" vertical="center"/>
    </xf>
    <xf numFmtId="0" fontId="92" fillId="0" borderId="0" xfId="95" applyFont="1" applyAlignment="1">
      <alignment vertical="center"/>
    </xf>
    <xf numFmtId="0" fontId="12" fillId="0" borderId="55" xfId="95" applyFont="1" applyBorder="1" applyAlignment="1">
      <alignment vertical="center"/>
    </xf>
    <xf numFmtId="0" fontId="0" fillId="0" borderId="43" xfId="95" applyFont="1" applyBorder="1" applyAlignment="1">
      <alignment vertical="center"/>
    </xf>
    <xf numFmtId="0" fontId="12" fillId="0" borderId="132" xfId="95" applyBorder="1" applyAlignment="1">
      <alignment horizontal="center" vertical="center"/>
    </xf>
    <xf numFmtId="0" fontId="12" fillId="0" borderId="133" xfId="95" applyFont="1" applyBorder="1" applyAlignment="1">
      <alignment horizontal="center" vertical="center"/>
    </xf>
    <xf numFmtId="0" fontId="12" fillId="0" borderId="138" xfId="95" applyBorder="1" applyAlignment="1">
      <alignment vertical="center"/>
    </xf>
    <xf numFmtId="0" fontId="12" fillId="0" borderId="132" xfId="95" applyFont="1" applyBorder="1" applyAlignment="1">
      <alignment vertical="center"/>
    </xf>
    <xf numFmtId="0" fontId="12" fillId="0" borderId="0" xfId="95" applyFont="1" applyBorder="1" applyAlignment="1">
      <alignment vertical="center"/>
    </xf>
    <xf numFmtId="0" fontId="12" fillId="0" borderId="0" xfId="95" applyFont="1" applyFill="1" applyBorder="1" applyAlignment="1">
      <alignment horizontal="center" vertical="center"/>
    </xf>
    <xf numFmtId="0" fontId="12" fillId="0" borderId="0" xfId="95" applyFill="1" applyBorder="1" applyAlignment="1">
      <alignment vertical="center"/>
    </xf>
    <xf numFmtId="38" fontId="12" fillId="0" borderId="0" xfId="69" applyFill="1" applyBorder="1" applyAlignment="1">
      <alignment horizontal="center" vertical="center"/>
    </xf>
    <xf numFmtId="38" fontId="12" fillId="0" borderId="0" xfId="69" applyFill="1" applyBorder="1" applyAlignment="1">
      <alignment vertical="center"/>
    </xf>
    <xf numFmtId="0" fontId="12" fillId="0" borderId="0" xfId="95" applyFont="1" applyFill="1" applyAlignment="1">
      <alignment vertical="center"/>
    </xf>
    <xf numFmtId="0" fontId="12" fillId="0" borderId="49" xfId="95" applyFill="1" applyBorder="1" applyAlignment="1">
      <alignment horizontal="center" vertical="center"/>
    </xf>
    <xf numFmtId="0" fontId="80" fillId="0" borderId="0" xfId="95" applyFont="1" applyAlignment="1">
      <alignment vertical="center"/>
    </xf>
    <xf numFmtId="0" fontId="80" fillId="0" borderId="0" xfId="98" applyNumberFormat="1" applyFont="1" applyAlignment="1">
      <alignment vertical="center"/>
    </xf>
    <xf numFmtId="0" fontId="12" fillId="0" borderId="0" xfId="98" applyNumberFormat="1" applyFont="1" applyAlignment="1">
      <alignment vertical="center"/>
    </xf>
    <xf numFmtId="49" fontId="94" fillId="0" borderId="0" xfId="92" applyNumberFormat="1" applyFont="1" applyFill="1" applyAlignment="1">
      <alignment horizontal="left" vertical="center"/>
    </xf>
    <xf numFmtId="0" fontId="94" fillId="0" borderId="0" xfId="96" applyFont="1" applyFill="1">
      <alignment vertical="center"/>
    </xf>
    <xf numFmtId="49" fontId="94" fillId="0" borderId="0" xfId="92" applyNumberFormat="1" applyFont="1" applyFill="1" applyAlignment="1">
      <alignment horizontal="right" vertical="center" wrapText="1"/>
    </xf>
    <xf numFmtId="0" fontId="94" fillId="0" borderId="0" xfId="96" applyFont="1">
      <alignment vertical="center"/>
    </xf>
    <xf numFmtId="0" fontId="90" fillId="0" borderId="2" xfId="0" applyFont="1" applyBorder="1" applyAlignment="1">
      <alignment vertical="center"/>
    </xf>
    <xf numFmtId="0" fontId="49" fillId="29" borderId="0" xfId="0" applyFont="1" applyFill="1"/>
    <xf numFmtId="0" fontId="79" fillId="29" borderId="30" xfId="0" applyFont="1" applyFill="1" applyBorder="1" applyAlignment="1">
      <alignment vertical="center"/>
    </xf>
    <xf numFmtId="0" fontId="79" fillId="29" borderId="0" xfId="0" applyFont="1" applyFill="1" applyBorder="1" applyAlignment="1">
      <alignment vertical="center"/>
    </xf>
    <xf numFmtId="0" fontId="49" fillId="29" borderId="43" xfId="0" applyFont="1" applyFill="1" applyBorder="1" applyAlignment="1">
      <alignment horizontal="center" vertical="center"/>
    </xf>
    <xf numFmtId="0" fontId="72" fillId="29" borderId="21" xfId="0" applyFont="1" applyFill="1" applyBorder="1" applyAlignment="1">
      <alignment vertical="center"/>
    </xf>
    <xf numFmtId="179" fontId="79" fillId="25" borderId="85" xfId="0" applyNumberFormat="1" applyFont="1" applyFill="1" applyBorder="1" applyAlignment="1">
      <alignment vertical="center"/>
    </xf>
    <xf numFmtId="179" fontId="79" fillId="29" borderId="0" xfId="0" applyNumberFormat="1" applyFont="1" applyFill="1" applyBorder="1" applyAlignment="1">
      <alignment vertical="center"/>
    </xf>
    <xf numFmtId="0" fontId="49" fillId="29" borderId="0" xfId="0" applyFont="1" applyFill="1" applyAlignment="1">
      <alignment vertical="center"/>
    </xf>
    <xf numFmtId="0" fontId="79" fillId="29" borderId="42" xfId="0" applyFont="1" applyFill="1" applyBorder="1" applyAlignment="1">
      <alignment vertical="center"/>
    </xf>
    <xf numFmtId="0" fontId="79" fillId="29" borderId="113" xfId="0" applyFont="1" applyFill="1" applyBorder="1" applyAlignment="1">
      <alignment horizontal="center" vertical="center"/>
    </xf>
    <xf numFmtId="0" fontId="49" fillId="29" borderId="139" xfId="0" applyFont="1" applyFill="1" applyBorder="1" applyAlignment="1">
      <alignment vertical="center"/>
    </xf>
    <xf numFmtId="179" fontId="79" fillId="25" borderId="140" xfId="0" applyNumberFormat="1" applyFont="1" applyFill="1" applyBorder="1" applyAlignment="1" applyProtection="1">
      <alignment vertical="center"/>
      <protection locked="0"/>
    </xf>
    <xf numFmtId="179" fontId="79" fillId="29" borderId="0" xfId="0" applyNumberFormat="1" applyFont="1" applyFill="1" applyBorder="1" applyAlignment="1" applyProtection="1">
      <alignment vertical="center"/>
      <protection locked="0"/>
    </xf>
    <xf numFmtId="0" fontId="79" fillId="29" borderId="42" xfId="0" applyFont="1" applyFill="1" applyBorder="1" applyAlignment="1">
      <alignment horizontal="center" vertical="center"/>
    </xf>
    <xf numFmtId="0" fontId="49" fillId="29" borderId="141" xfId="0" applyFont="1" applyFill="1" applyBorder="1" applyAlignment="1">
      <alignment vertical="center"/>
    </xf>
    <xf numFmtId="179" fontId="79" fillId="25" borderId="142" xfId="0" applyNumberFormat="1" applyFont="1" applyFill="1" applyBorder="1" applyAlignment="1" applyProtection="1">
      <alignment vertical="center"/>
      <protection locked="0"/>
    </xf>
    <xf numFmtId="0" fontId="49" fillId="29" borderId="31" xfId="0" applyFont="1" applyFill="1" applyBorder="1" applyAlignment="1">
      <alignment horizontal="center" vertical="center"/>
    </xf>
    <xf numFmtId="0" fontId="49" fillId="29" borderId="36" xfId="0" applyFont="1" applyFill="1" applyBorder="1" applyAlignment="1">
      <alignment vertical="center"/>
    </xf>
    <xf numFmtId="179" fontId="79" fillId="29" borderId="26" xfId="0" applyNumberFormat="1" applyFont="1" applyFill="1" applyBorder="1" applyAlignment="1">
      <alignment vertical="center"/>
    </xf>
    <xf numFmtId="0" fontId="79" fillId="29" borderId="27" xfId="0" applyFont="1" applyFill="1" applyBorder="1" applyAlignment="1">
      <alignment horizontal="center" vertical="center"/>
    </xf>
    <xf numFmtId="0" fontId="44" fillId="29" borderId="143" xfId="0" applyFont="1" applyFill="1" applyBorder="1" applyAlignment="1">
      <alignment horizontal="center" vertical="center"/>
    </xf>
    <xf numFmtId="0" fontId="79" fillId="29" borderId="104" xfId="0" applyFont="1" applyFill="1" applyBorder="1" applyAlignment="1">
      <alignment horizontal="left" vertical="center"/>
    </xf>
    <xf numFmtId="0" fontId="79" fillId="29" borderId="104" xfId="0" applyFont="1" applyFill="1" applyBorder="1" applyAlignment="1">
      <alignment horizontal="center" vertical="center"/>
    </xf>
    <xf numFmtId="0" fontId="90" fillId="29" borderId="78" xfId="0" applyFont="1" applyFill="1" applyBorder="1" applyAlignment="1">
      <alignment horizontal="left" vertical="center"/>
    </xf>
    <xf numFmtId="0" fontId="44" fillId="29" borderId="144" xfId="0" applyFont="1" applyFill="1" applyBorder="1" applyAlignment="1">
      <alignment horizontal="center" vertical="center"/>
    </xf>
    <xf numFmtId="0" fontId="33" fillId="0" borderId="0" xfId="92" applyFont="1" applyFill="1" applyAlignment="1">
      <alignment horizontal="center" vertical="center"/>
    </xf>
    <xf numFmtId="179" fontId="79" fillId="29" borderId="93" xfId="0" applyNumberFormat="1" applyFont="1" applyFill="1" applyBorder="1" applyAlignment="1">
      <alignment horizontal="center" vertical="center"/>
    </xf>
    <xf numFmtId="0" fontId="95" fillId="0" borderId="0" xfId="88" applyFont="1">
      <alignment vertical="center"/>
    </xf>
    <xf numFmtId="0" fontId="96" fillId="0" borderId="0" xfId="88" applyFont="1">
      <alignment vertical="center"/>
    </xf>
    <xf numFmtId="0" fontId="96" fillId="16" borderId="145" xfId="88" applyFont="1" applyFill="1" applyBorder="1" applyAlignment="1">
      <alignment horizontal="center" vertical="center"/>
    </xf>
    <xf numFmtId="0" fontId="96" fillId="16" borderId="146" xfId="88" applyFont="1" applyFill="1" applyBorder="1" applyAlignment="1">
      <alignment horizontal="center" vertical="center"/>
    </xf>
    <xf numFmtId="0" fontId="96" fillId="0" borderId="147" xfId="88" applyFont="1" applyBorder="1">
      <alignment vertical="center"/>
    </xf>
    <xf numFmtId="0" fontId="96" fillId="0" borderId="148" xfId="88" applyFont="1" applyBorder="1">
      <alignment vertical="center"/>
    </xf>
    <xf numFmtId="0" fontId="96" fillId="0" borderId="148" xfId="88" applyFont="1" applyBorder="1" applyAlignment="1">
      <alignment horizontal="center" vertical="center"/>
    </xf>
    <xf numFmtId="0" fontId="96" fillId="0" borderId="149" xfId="88" applyFont="1" applyBorder="1" applyAlignment="1">
      <alignment horizontal="center" vertical="center"/>
    </xf>
    <xf numFmtId="0" fontId="96" fillId="0" borderId="150" xfId="88" applyFont="1" applyBorder="1">
      <alignment vertical="center"/>
    </xf>
    <xf numFmtId="0" fontId="96" fillId="0" borderId="151" xfId="88" applyFont="1" applyBorder="1">
      <alignment vertical="center"/>
    </xf>
    <xf numFmtId="0" fontId="96" fillId="0" borderId="151" xfId="88" applyFont="1" applyBorder="1" applyAlignment="1">
      <alignment horizontal="center" vertical="center"/>
    </xf>
    <xf numFmtId="0" fontId="96" fillId="0" borderId="152" xfId="88" applyFont="1" applyBorder="1" applyAlignment="1">
      <alignment horizontal="center" vertical="center"/>
    </xf>
    <xf numFmtId="0" fontId="96" fillId="0" borderId="150" xfId="88" applyFont="1" applyFill="1" applyBorder="1">
      <alignment vertical="center"/>
    </xf>
    <xf numFmtId="0" fontId="96" fillId="0" borderId="151" xfId="88" applyFont="1" applyFill="1" applyBorder="1">
      <alignment vertical="center"/>
    </xf>
    <xf numFmtId="0" fontId="96" fillId="0" borderId="151" xfId="88" applyFont="1" applyFill="1" applyBorder="1" applyAlignment="1">
      <alignment horizontal="center" vertical="center"/>
    </xf>
    <xf numFmtId="0" fontId="96" fillId="0" borderId="152" xfId="88" applyFont="1" applyFill="1" applyBorder="1" applyAlignment="1">
      <alignment horizontal="center" vertical="center"/>
    </xf>
    <xf numFmtId="0" fontId="96" fillId="0" borderId="145" xfId="88" applyFont="1" applyBorder="1">
      <alignment vertical="center"/>
    </xf>
    <xf numFmtId="0" fontId="96" fillId="0" borderId="145" xfId="88" applyFont="1" applyBorder="1" applyAlignment="1">
      <alignment horizontal="center" vertical="center"/>
    </xf>
    <xf numFmtId="0" fontId="96" fillId="0" borderId="146" xfId="88" applyFont="1" applyBorder="1" applyAlignment="1">
      <alignment horizontal="center" vertical="center"/>
    </xf>
    <xf numFmtId="179" fontId="46" fillId="0" borderId="2" xfId="69" applyNumberFormat="1" applyFont="1" applyFill="1" applyBorder="1" applyAlignment="1">
      <alignment horizontal="right" vertical="center"/>
    </xf>
    <xf numFmtId="179" fontId="46" fillId="0" borderId="41" xfId="69" applyNumberFormat="1" applyFont="1" applyFill="1" applyBorder="1" applyAlignment="1">
      <alignment horizontal="right" vertical="center"/>
    </xf>
    <xf numFmtId="0" fontId="28" fillId="0" borderId="0" xfId="0" applyFont="1" applyAlignment="1">
      <alignment vertical="top"/>
    </xf>
    <xf numFmtId="0" fontId="33" fillId="0" borderId="0" xfId="0" applyFont="1" applyAlignment="1">
      <alignment vertical="top"/>
    </xf>
    <xf numFmtId="0" fontId="33" fillId="29" borderId="0" xfId="0" applyFont="1" applyFill="1" applyAlignment="1">
      <alignment vertical="top"/>
    </xf>
    <xf numFmtId="0" fontId="46" fillId="25" borderId="99" xfId="0" applyFont="1" applyFill="1" applyBorder="1" applyAlignment="1">
      <alignment vertical="center"/>
    </xf>
    <xf numFmtId="0" fontId="46" fillId="25" borderId="25" xfId="0" applyFont="1" applyFill="1" applyBorder="1" applyAlignment="1">
      <alignment horizontal="center" vertical="center"/>
    </xf>
    <xf numFmtId="0" fontId="78" fillId="0" borderId="151" xfId="88" applyFont="1" applyBorder="1">
      <alignment vertical="center"/>
    </xf>
    <xf numFmtId="0" fontId="78" fillId="0" borderId="150" xfId="88" applyFont="1" applyBorder="1">
      <alignment vertical="center"/>
    </xf>
    <xf numFmtId="0" fontId="72" fillId="29" borderId="84" xfId="0" applyFont="1" applyFill="1" applyBorder="1" applyAlignment="1">
      <alignment horizontal="right" vertical="center"/>
    </xf>
    <xf numFmtId="10" fontId="72" fillId="29" borderId="16" xfId="0" applyNumberFormat="1" applyFont="1" applyFill="1" applyBorder="1" applyAlignment="1">
      <alignment vertical="center"/>
    </xf>
    <xf numFmtId="10" fontId="72" fillId="29" borderId="78" xfId="0" applyNumberFormat="1" applyFont="1" applyFill="1" applyBorder="1" applyAlignment="1">
      <alignment vertical="center"/>
    </xf>
    <xf numFmtId="0" fontId="44" fillId="29" borderId="2" xfId="0" applyFont="1" applyFill="1" applyBorder="1" applyAlignment="1">
      <alignment vertical="center"/>
    </xf>
    <xf numFmtId="0" fontId="78" fillId="0" borderId="151" xfId="88" applyFont="1" applyFill="1" applyBorder="1">
      <alignment vertical="center"/>
    </xf>
    <xf numFmtId="0" fontId="78" fillId="0" borderId="150" xfId="88" applyFont="1" applyFill="1" applyBorder="1">
      <alignment vertical="center"/>
    </xf>
    <xf numFmtId="0" fontId="44" fillId="29" borderId="60" xfId="0" applyFont="1" applyFill="1" applyBorder="1" applyAlignment="1">
      <alignment horizontal="left" vertical="center"/>
    </xf>
    <xf numFmtId="0" fontId="44" fillId="29" borderId="88" xfId="0" applyFont="1" applyFill="1" applyBorder="1" applyAlignment="1">
      <alignment horizontal="left" vertical="center"/>
    </xf>
    <xf numFmtId="0" fontId="44" fillId="29" borderId="111" xfId="0" applyFont="1" applyFill="1" applyBorder="1" applyAlignment="1">
      <alignment horizontal="left" vertical="center"/>
    </xf>
    <xf numFmtId="0" fontId="44" fillId="29" borderId="155" xfId="0" applyFont="1" applyFill="1" applyBorder="1" applyAlignment="1">
      <alignment horizontal="left" vertical="center"/>
    </xf>
    <xf numFmtId="0" fontId="42" fillId="30" borderId="60" xfId="0" applyFont="1" applyFill="1" applyBorder="1" applyAlignment="1">
      <alignment horizontal="center" vertical="center"/>
    </xf>
    <xf numFmtId="0" fontId="60" fillId="30" borderId="60" xfId="0" applyFont="1" applyFill="1" applyBorder="1" applyAlignment="1">
      <alignment horizontal="center" vertical="center"/>
    </xf>
    <xf numFmtId="0" fontId="44" fillId="29" borderId="2" xfId="0" applyFont="1" applyFill="1" applyBorder="1" applyAlignment="1">
      <alignment horizontal="left" vertical="center"/>
    </xf>
    <xf numFmtId="0" fontId="46" fillId="0" borderId="0" xfId="0" applyFont="1"/>
    <xf numFmtId="0" fontId="79" fillId="29" borderId="93" xfId="0" applyFont="1" applyFill="1" applyBorder="1" applyAlignment="1">
      <alignment vertical="center"/>
    </xf>
    <xf numFmtId="0" fontId="49" fillId="29" borderId="0" xfId="0" applyFont="1" applyFill="1" applyBorder="1" applyAlignment="1">
      <alignment horizontal="center" vertical="center"/>
    </xf>
    <xf numFmtId="0" fontId="44" fillId="29" borderId="55" xfId="0" applyFont="1" applyFill="1" applyBorder="1" applyAlignment="1">
      <alignment vertical="center"/>
    </xf>
    <xf numFmtId="0" fontId="90" fillId="0" borderId="55" xfId="0" applyFont="1" applyBorder="1" applyAlignment="1">
      <alignment vertical="center"/>
    </xf>
    <xf numFmtId="0" fontId="49" fillId="29" borderId="0" xfId="0" applyFont="1" applyFill="1" applyBorder="1" applyAlignment="1">
      <alignment vertical="center"/>
    </xf>
    <xf numFmtId="179" fontId="79" fillId="29" borderId="22" xfId="0" applyNumberFormat="1" applyFont="1" applyFill="1" applyBorder="1" applyAlignment="1">
      <alignment vertical="center"/>
    </xf>
    <xf numFmtId="0" fontId="49" fillId="29" borderId="34" xfId="0" applyFont="1" applyFill="1" applyBorder="1" applyAlignment="1">
      <alignment vertical="center"/>
    </xf>
    <xf numFmtId="0" fontId="44" fillId="29" borderId="31" xfId="0" applyFont="1" applyFill="1" applyBorder="1" applyAlignment="1">
      <alignment vertical="center"/>
    </xf>
    <xf numFmtId="0" fontId="44" fillId="29" borderId="93" xfId="0" applyFont="1" applyFill="1" applyBorder="1" applyAlignment="1">
      <alignment horizontal="center" vertical="center"/>
    </xf>
    <xf numFmtId="0" fontId="44" fillId="29" borderId="0" xfId="0" applyFont="1" applyFill="1" applyBorder="1" applyAlignment="1">
      <alignment horizontal="left" vertical="center"/>
    </xf>
    <xf numFmtId="0" fontId="44" fillId="29" borderId="26" xfId="0" applyFont="1" applyFill="1" applyBorder="1" applyAlignment="1">
      <alignment horizontal="left" vertical="center"/>
    </xf>
    <xf numFmtId="0" fontId="44" fillId="29" borderId="156" xfId="0" applyFont="1" applyFill="1" applyBorder="1" applyAlignment="1">
      <alignment horizontal="center" vertical="center"/>
    </xf>
    <xf numFmtId="179" fontId="44" fillId="29" borderId="157" xfId="0" applyNumberFormat="1" applyFont="1" applyFill="1" applyBorder="1" applyAlignment="1" applyProtection="1">
      <alignment horizontal="right" vertical="center"/>
      <protection locked="0"/>
    </xf>
    <xf numFmtId="179" fontId="44" fillId="29" borderId="158" xfId="0" applyNumberFormat="1" applyFont="1" applyFill="1" applyBorder="1" applyAlignment="1" applyProtection="1">
      <alignment horizontal="right" vertical="center"/>
      <protection locked="0"/>
    </xf>
    <xf numFmtId="179" fontId="44" fillId="25" borderId="158" xfId="0" applyNumberFormat="1" applyFont="1" applyFill="1" applyBorder="1" applyAlignment="1" applyProtection="1">
      <alignment horizontal="right" vertical="center"/>
      <protection locked="0"/>
    </xf>
    <xf numFmtId="179" fontId="44" fillId="25" borderId="159" xfId="0" applyNumberFormat="1" applyFont="1" applyFill="1" applyBorder="1" applyAlignment="1" applyProtection="1">
      <alignment horizontal="right" vertical="center"/>
      <protection locked="0"/>
    </xf>
    <xf numFmtId="179" fontId="44" fillId="29" borderId="160" xfId="69" applyNumberFormat="1" applyFont="1" applyFill="1" applyBorder="1" applyAlignment="1">
      <alignment horizontal="right" vertical="center"/>
    </xf>
    <xf numFmtId="0" fontId="44" fillId="29" borderId="85" xfId="0" applyFont="1" applyFill="1" applyBorder="1" applyAlignment="1">
      <alignment horizontal="left" vertical="center"/>
    </xf>
    <xf numFmtId="179" fontId="44" fillId="29" borderId="125" xfId="0" applyNumberFormat="1" applyFont="1" applyFill="1" applyBorder="1" applyAlignment="1" applyProtection="1">
      <alignment horizontal="right" vertical="center"/>
      <protection locked="0"/>
    </xf>
    <xf numFmtId="179" fontId="44" fillId="29" borderId="3" xfId="0" applyNumberFormat="1" applyFont="1" applyFill="1" applyBorder="1" applyAlignment="1" applyProtection="1">
      <alignment horizontal="right" vertical="center"/>
      <protection locked="0"/>
    </xf>
    <xf numFmtId="179" fontId="44" fillId="29" borderId="2" xfId="0" applyNumberFormat="1" applyFont="1" applyFill="1" applyBorder="1" applyAlignment="1" applyProtection="1">
      <alignment horizontal="right" vertical="center"/>
      <protection locked="0"/>
    </xf>
    <xf numFmtId="179" fontId="44" fillId="0" borderId="3" xfId="0" applyNumberFormat="1" applyFont="1" applyFill="1" applyBorder="1" applyAlignment="1" applyProtection="1">
      <alignment horizontal="right" vertical="center"/>
      <protection locked="0"/>
    </xf>
    <xf numFmtId="179" fontId="44" fillId="0" borderId="2" xfId="0" applyNumberFormat="1" applyFont="1" applyFill="1" applyBorder="1" applyAlignment="1" applyProtection="1">
      <alignment horizontal="right" vertical="center"/>
      <protection locked="0"/>
    </xf>
    <xf numFmtId="179" fontId="44" fillId="0" borderId="44" xfId="69" applyNumberFormat="1" applyFont="1" applyFill="1" applyBorder="1" applyAlignment="1">
      <alignment horizontal="right" vertical="center"/>
    </xf>
    <xf numFmtId="3" fontId="46" fillId="29" borderId="0" xfId="69" applyNumberFormat="1" applyFont="1" applyFill="1" applyBorder="1" applyAlignment="1">
      <alignment vertical="center"/>
    </xf>
    <xf numFmtId="3" fontId="46" fillId="29" borderId="55" xfId="69" applyNumberFormat="1" applyFont="1" applyFill="1" applyBorder="1" applyAlignment="1">
      <alignment horizontal="left" vertical="center"/>
    </xf>
    <xf numFmtId="0" fontId="54" fillId="29" borderId="0" xfId="0" applyFont="1" applyFill="1" applyAlignment="1">
      <alignment vertical="center"/>
    </xf>
    <xf numFmtId="0" fontId="58" fillId="29" borderId="0" xfId="0" applyFont="1" applyFill="1" applyAlignment="1"/>
    <xf numFmtId="3" fontId="64" fillId="29" borderId="0" xfId="69" applyNumberFormat="1" applyFont="1" applyFill="1" applyAlignment="1">
      <alignment horizontal="center" vertical="center"/>
    </xf>
    <xf numFmtId="0" fontId="64" fillId="29" borderId="0" xfId="0" applyFont="1" applyFill="1" applyAlignment="1"/>
    <xf numFmtId="0" fontId="54" fillId="29" borderId="0" xfId="0" applyFont="1" applyFill="1" applyBorder="1"/>
    <xf numFmtId="0" fontId="65" fillId="29" borderId="0" xfId="0" applyFont="1" applyFill="1" applyBorder="1" applyAlignment="1">
      <alignment vertical="center"/>
    </xf>
    <xf numFmtId="176" fontId="54" fillId="29" borderId="0" xfId="0" applyNumberFormat="1" applyFont="1" applyFill="1" applyBorder="1" applyAlignment="1">
      <alignment horizontal="right" vertical="center"/>
    </xf>
    <xf numFmtId="0" fontId="61" fillId="30" borderId="23" xfId="0" applyFont="1" applyFill="1" applyBorder="1" applyAlignment="1">
      <alignment horizontal="center" vertical="center"/>
    </xf>
    <xf numFmtId="0" fontId="61" fillId="30" borderId="25" xfId="0" applyFont="1" applyFill="1" applyBorder="1" applyAlignment="1">
      <alignment horizontal="center" vertical="center"/>
    </xf>
    <xf numFmtId="0" fontId="46" fillId="25" borderId="161" xfId="0" applyFont="1" applyFill="1" applyBorder="1" applyAlignment="1"/>
    <xf numFmtId="176" fontId="45" fillId="25" borderId="162" xfId="0" applyNumberFormat="1" applyFont="1" applyFill="1" applyBorder="1" applyAlignment="1">
      <alignment horizontal="right" vertical="center"/>
    </xf>
    <xf numFmtId="0" fontId="46" fillId="25" borderId="163" xfId="0" applyFont="1" applyFill="1" applyBorder="1" applyAlignment="1"/>
    <xf numFmtId="176" fontId="45" fillId="25" borderId="164" xfId="0" applyNumberFormat="1" applyFont="1" applyFill="1" applyBorder="1" applyAlignment="1">
      <alignment horizontal="right" vertical="center"/>
    </xf>
    <xf numFmtId="0" fontId="46" fillId="25" borderId="165" xfId="0" applyFont="1" applyFill="1" applyBorder="1" applyAlignment="1"/>
    <xf numFmtId="176" fontId="45" fillId="25" borderId="73" xfId="0" applyNumberFormat="1" applyFont="1" applyFill="1" applyBorder="1" applyAlignment="1">
      <alignment horizontal="right" vertical="center"/>
    </xf>
    <xf numFmtId="185" fontId="45" fillId="29" borderId="34" xfId="69" applyNumberFormat="1" applyFont="1" applyFill="1" applyBorder="1" applyAlignment="1">
      <alignment vertical="center"/>
    </xf>
    <xf numFmtId="185" fontId="45" fillId="29" borderId="3" xfId="69" applyNumberFormat="1" applyFont="1" applyFill="1" applyBorder="1" applyAlignment="1">
      <alignment vertical="center"/>
    </xf>
    <xf numFmtId="185" fontId="45" fillId="29" borderId="44" xfId="69" applyNumberFormat="1" applyFont="1" applyFill="1" applyBorder="1" applyAlignment="1">
      <alignment horizontal="right" vertical="center"/>
    </xf>
    <xf numFmtId="3" fontId="45" fillId="29" borderId="167" xfId="69" applyNumberFormat="1" applyFont="1" applyFill="1" applyBorder="1" applyAlignment="1">
      <alignment horizontal="right" vertical="center"/>
    </xf>
    <xf numFmtId="179" fontId="45" fillId="29" borderId="34" xfId="69" applyNumberFormat="1" applyFont="1" applyFill="1" applyBorder="1" applyAlignment="1">
      <alignment vertical="center"/>
    </xf>
    <xf numFmtId="179" fontId="45" fillId="29" borderId="3" xfId="69" applyNumberFormat="1" applyFont="1" applyFill="1" applyBorder="1" applyAlignment="1">
      <alignment vertical="center"/>
    </xf>
    <xf numFmtId="3" fontId="45" fillId="29" borderId="35" xfId="69" applyNumberFormat="1" applyFont="1" applyFill="1" applyBorder="1" applyAlignment="1">
      <alignment vertical="center"/>
    </xf>
    <xf numFmtId="3" fontId="46" fillId="29" borderId="154" xfId="69" applyNumberFormat="1" applyFont="1" applyFill="1" applyBorder="1" applyAlignment="1">
      <alignment horizontal="right" vertical="center"/>
    </xf>
    <xf numFmtId="0" fontId="46" fillId="0" borderId="0" xfId="93" applyFont="1">
      <alignment vertical="center"/>
    </xf>
    <xf numFmtId="0" fontId="97" fillId="0" borderId="0" xfId="93" applyFont="1" applyFill="1" applyBorder="1">
      <alignment vertical="center"/>
    </xf>
    <xf numFmtId="0" fontId="46" fillId="0" borderId="0" xfId="93" applyFont="1" applyBorder="1">
      <alignment vertical="center"/>
    </xf>
    <xf numFmtId="0" fontId="46" fillId="0" borderId="0" xfId="93" applyFont="1" applyFill="1" applyBorder="1">
      <alignment vertical="center"/>
    </xf>
    <xf numFmtId="192" fontId="46" fillId="0" borderId="0" xfId="93" applyNumberFormat="1" applyFont="1" applyFill="1" applyBorder="1">
      <alignment vertical="center"/>
    </xf>
    <xf numFmtId="180" fontId="46" fillId="29" borderId="0" xfId="0" applyNumberFormat="1" applyFont="1" applyFill="1" applyBorder="1" applyAlignment="1" applyProtection="1">
      <alignment vertical="center" shrinkToFit="1"/>
      <protection locked="0"/>
    </xf>
    <xf numFmtId="0" fontId="46" fillId="0" borderId="0" xfId="0" applyFont="1" applyBorder="1"/>
    <xf numFmtId="0" fontId="46" fillId="0" borderId="0" xfId="93" applyFont="1" applyFill="1">
      <alignment vertical="center"/>
    </xf>
    <xf numFmtId="184" fontId="46" fillId="0" borderId="0" xfId="0" applyNumberFormat="1" applyFont="1" applyFill="1"/>
    <xf numFmtId="0" fontId="60" fillId="30" borderId="39" xfId="93" applyFont="1" applyFill="1" applyBorder="1" applyAlignment="1">
      <alignment horizontal="center" vertical="center"/>
    </xf>
    <xf numFmtId="0" fontId="60" fillId="30" borderId="39" xfId="0" applyFont="1" applyFill="1" applyBorder="1" applyAlignment="1">
      <alignment horizontal="center" vertical="center"/>
    </xf>
    <xf numFmtId="0" fontId="62" fillId="0" borderId="0" xfId="0" applyFont="1" applyBorder="1"/>
    <xf numFmtId="0" fontId="62" fillId="0" borderId="93" xfId="93" applyFont="1" applyBorder="1" applyAlignment="1">
      <alignment vertical="center"/>
    </xf>
    <xf numFmtId="0" fontId="62" fillId="0" borderId="0" xfId="90" applyFont="1" applyBorder="1" applyAlignment="1">
      <alignment vertical="center"/>
    </xf>
    <xf numFmtId="0" fontId="62" fillId="0" borderId="51" xfId="93" applyFont="1" applyFill="1" applyBorder="1" applyAlignment="1">
      <alignment horizontal="center" vertical="center"/>
    </xf>
    <xf numFmtId="184" fontId="62" fillId="0" borderId="0" xfId="0" applyNumberFormat="1" applyFont="1" applyFill="1" applyBorder="1"/>
    <xf numFmtId="184" fontId="62" fillId="0" borderId="45" xfId="0" applyNumberFormat="1" applyFont="1" applyFill="1" applyBorder="1"/>
    <xf numFmtId="184" fontId="62" fillId="0" borderId="51" xfId="0" applyNumberFormat="1" applyFont="1" applyFill="1" applyBorder="1"/>
    <xf numFmtId="0" fontId="62" fillId="0" borderId="0" xfId="0" applyFont="1"/>
    <xf numFmtId="0" fontId="46" fillId="0" borderId="93" xfId="93" applyFont="1" applyBorder="1" applyAlignment="1">
      <alignment vertical="center"/>
    </xf>
    <xf numFmtId="0" fontId="46" fillId="0" borderId="35" xfId="90" applyFont="1" applyBorder="1" applyAlignment="1">
      <alignment vertical="center"/>
    </xf>
    <xf numFmtId="0" fontId="46" fillId="0" borderId="2" xfId="90" applyFont="1" applyBorder="1" applyAlignment="1">
      <alignment vertical="center"/>
    </xf>
    <xf numFmtId="0" fontId="46" fillId="0" borderId="44" xfId="93" applyFont="1" applyFill="1" applyBorder="1" applyAlignment="1">
      <alignment horizontal="center" vertical="center"/>
    </xf>
    <xf numFmtId="184" fontId="46" fillId="0" borderId="2" xfId="0" applyNumberFormat="1" applyFont="1" applyFill="1" applyBorder="1"/>
    <xf numFmtId="184" fontId="46" fillId="0" borderId="3" xfId="0" applyNumberFormat="1" applyFont="1" applyFill="1" applyBorder="1"/>
    <xf numFmtId="184" fontId="46" fillId="0" borderId="44" xfId="0" applyNumberFormat="1" applyFont="1" applyFill="1" applyBorder="1"/>
    <xf numFmtId="0" fontId="46" fillId="0" borderId="35" xfId="93" applyFont="1" applyBorder="1">
      <alignment vertical="center"/>
    </xf>
    <xf numFmtId="184" fontId="46" fillId="25" borderId="2" xfId="0" applyNumberFormat="1" applyFont="1" applyFill="1" applyBorder="1"/>
    <xf numFmtId="184" fontId="46" fillId="25" borderId="3" xfId="0" applyNumberFormat="1" applyFont="1" applyFill="1" applyBorder="1"/>
    <xf numFmtId="0" fontId="46" fillId="0" borderId="94" xfId="93" applyFont="1" applyBorder="1" applyAlignment="1">
      <alignment vertical="center"/>
    </xf>
    <xf numFmtId="0" fontId="46" fillId="0" borderId="29" xfId="93" applyFont="1" applyBorder="1">
      <alignment vertical="center"/>
    </xf>
    <xf numFmtId="0" fontId="46" fillId="0" borderId="28" xfId="90" applyFont="1" applyBorder="1" applyAlignment="1">
      <alignment vertical="center"/>
    </xf>
    <xf numFmtId="0" fontId="46" fillId="0" borderId="52" xfId="93" applyFont="1" applyFill="1" applyBorder="1" applyAlignment="1">
      <alignment horizontal="center" vertical="center"/>
    </xf>
    <xf numFmtId="184" fontId="46" fillId="25" borderId="28" xfId="0" applyNumberFormat="1" applyFont="1" applyFill="1" applyBorder="1"/>
    <xf numFmtId="184" fontId="46" fillId="25" borderId="24" xfId="0" applyNumberFormat="1" applyFont="1" applyFill="1" applyBorder="1"/>
    <xf numFmtId="184" fontId="46" fillId="0" borderId="52" xfId="0" applyNumberFormat="1" applyFont="1" applyFill="1" applyBorder="1"/>
    <xf numFmtId="0" fontId="40" fillId="0" borderId="0" xfId="93" applyFont="1" applyBorder="1" applyAlignment="1">
      <alignment vertical="center"/>
    </xf>
    <xf numFmtId="0" fontId="40" fillId="0" borderId="0" xfId="93" applyFont="1" applyBorder="1">
      <alignment vertical="center"/>
    </xf>
    <xf numFmtId="0" fontId="40" fillId="0" borderId="0" xfId="90" applyFont="1" applyBorder="1" applyAlignment="1">
      <alignment vertical="center"/>
    </xf>
    <xf numFmtId="0" fontId="46" fillId="0" borderId="0" xfId="93" applyFont="1" applyFill="1" applyBorder="1" applyAlignment="1">
      <alignment horizontal="center" vertical="center"/>
    </xf>
    <xf numFmtId="184" fontId="46" fillId="0" borderId="0" xfId="0" applyNumberFormat="1" applyFont="1" applyFill="1" applyBorder="1"/>
    <xf numFmtId="0" fontId="46" fillId="0" borderId="0" xfId="93" applyFont="1" applyBorder="1" applyAlignment="1">
      <alignment horizontal="center" vertical="center"/>
    </xf>
    <xf numFmtId="184" fontId="62" fillId="0" borderId="0" xfId="0" applyNumberFormat="1" applyFont="1" applyBorder="1"/>
    <xf numFmtId="0" fontId="55" fillId="0" borderId="0" xfId="93" applyFont="1">
      <alignment vertical="center"/>
    </xf>
    <xf numFmtId="0" fontId="77" fillId="0" borderId="0" xfId="90" applyFont="1" applyBorder="1" applyAlignment="1">
      <alignment vertical="center"/>
    </xf>
    <xf numFmtId="0" fontId="40" fillId="0" borderId="2" xfId="90" applyFont="1" applyBorder="1" applyAlignment="1">
      <alignment vertical="center"/>
    </xf>
    <xf numFmtId="0" fontId="40" fillId="0" borderId="28" xfId="90" applyFont="1" applyBorder="1" applyAlignment="1">
      <alignment vertical="center"/>
    </xf>
    <xf numFmtId="184" fontId="46" fillId="0" borderId="28" xfId="0" applyNumberFormat="1" applyFont="1" applyFill="1" applyBorder="1"/>
    <xf numFmtId="184" fontId="46" fillId="0" borderId="24" xfId="0" applyNumberFormat="1" applyFont="1" applyFill="1" applyBorder="1"/>
    <xf numFmtId="179" fontId="62" fillId="29" borderId="76" xfId="0" applyNumberFormat="1" applyFont="1" applyFill="1" applyBorder="1" applyAlignment="1">
      <alignment horizontal="right" vertical="center"/>
    </xf>
    <xf numFmtId="179" fontId="47" fillId="29" borderId="89" xfId="0" applyNumberFormat="1" applyFont="1" applyFill="1" applyBorder="1" applyAlignment="1">
      <alignment horizontal="right" vertical="center"/>
    </xf>
    <xf numFmtId="179" fontId="47" fillId="29" borderId="40" xfId="0" applyNumberFormat="1" applyFont="1" applyFill="1" applyBorder="1" applyAlignment="1">
      <alignment horizontal="right" vertical="center"/>
    </xf>
    <xf numFmtId="179" fontId="47" fillId="29" borderId="154" xfId="0" applyNumberFormat="1" applyFont="1" applyFill="1" applyBorder="1" applyAlignment="1">
      <alignment horizontal="right" vertical="center"/>
    </xf>
    <xf numFmtId="0" fontId="54" fillId="29" borderId="26" xfId="0" applyFont="1" applyFill="1" applyBorder="1"/>
    <xf numFmtId="179" fontId="62" fillId="29" borderId="40" xfId="0" applyNumberFormat="1" applyFont="1" applyFill="1" applyBorder="1" applyAlignment="1">
      <alignment horizontal="right" vertical="center"/>
    </xf>
    <xf numFmtId="179" fontId="62" fillId="29" borderId="154" xfId="0" applyNumberFormat="1" applyFont="1" applyFill="1" applyBorder="1" applyAlignment="1">
      <alignment horizontal="right" vertical="center"/>
    </xf>
    <xf numFmtId="0" fontId="46" fillId="31" borderId="24" xfId="0" applyFont="1" applyFill="1" applyBorder="1" applyAlignment="1">
      <alignment horizontal="center" vertical="center"/>
    </xf>
    <xf numFmtId="179" fontId="46" fillId="31" borderId="19" xfId="69" applyNumberFormat="1" applyFont="1" applyFill="1" applyBorder="1" applyAlignment="1">
      <alignment horizontal="right" vertical="center"/>
    </xf>
    <xf numFmtId="179" fontId="46" fillId="31" borderId="3" xfId="69" applyNumberFormat="1" applyFont="1" applyFill="1" applyBorder="1" applyAlignment="1">
      <alignment horizontal="right" vertical="center"/>
    </xf>
    <xf numFmtId="0" fontId="0" fillId="0" borderId="0" xfId="0" applyAlignment="1">
      <alignment vertical="center"/>
    </xf>
    <xf numFmtId="0" fontId="44" fillId="0" borderId="150" xfId="88" applyFont="1" applyFill="1" applyBorder="1">
      <alignment vertical="center"/>
    </xf>
    <xf numFmtId="0" fontId="44" fillId="0" borderId="151" xfId="88" applyFont="1" applyFill="1" applyBorder="1">
      <alignment vertical="center"/>
    </xf>
    <xf numFmtId="0" fontId="28" fillId="0" borderId="0" xfId="0" applyFont="1" applyAlignment="1">
      <alignment horizontal="left" vertical="center"/>
    </xf>
    <xf numFmtId="0" fontId="32" fillId="0" borderId="0" xfId="0" applyFont="1"/>
    <xf numFmtId="0" fontId="70" fillId="0" borderId="0" xfId="102" applyFont="1" applyAlignment="1">
      <alignment horizontal="distributed" vertical="center"/>
    </xf>
    <xf numFmtId="0" fontId="33" fillId="29" borderId="0" xfId="0" applyFont="1" applyFill="1" applyAlignment="1"/>
    <xf numFmtId="0" fontId="12" fillId="0" borderId="49" xfId="95" applyFont="1" applyBorder="1" applyAlignment="1">
      <alignment vertical="center"/>
    </xf>
    <xf numFmtId="0" fontId="42" fillId="30" borderId="131" xfId="0" applyFont="1" applyFill="1" applyBorder="1" applyAlignment="1">
      <alignment horizontal="center" vertical="center"/>
    </xf>
    <xf numFmtId="0" fontId="42" fillId="30" borderId="4" xfId="0" applyFont="1" applyFill="1" applyBorder="1" applyAlignment="1">
      <alignment horizontal="center" vertical="center"/>
    </xf>
    <xf numFmtId="0" fontId="79" fillId="29" borderId="45" xfId="0" applyFont="1" applyFill="1" applyBorder="1" applyAlignment="1">
      <alignment vertical="center"/>
    </xf>
    <xf numFmtId="0" fontId="49" fillId="29" borderId="49" xfId="0" applyFont="1" applyFill="1" applyBorder="1" applyAlignment="1">
      <alignment vertical="center"/>
    </xf>
    <xf numFmtId="179" fontId="79" fillId="31" borderId="142" xfId="0" applyNumberFormat="1" applyFont="1" applyFill="1" applyBorder="1" applyAlignment="1" applyProtection="1">
      <alignment vertical="center"/>
      <protection locked="0"/>
    </xf>
    <xf numFmtId="179" fontId="79" fillId="31" borderId="22" xfId="0" applyNumberFormat="1" applyFont="1" applyFill="1" applyBorder="1" applyAlignment="1">
      <alignment vertical="center"/>
    </xf>
    <xf numFmtId="0" fontId="44" fillId="29" borderId="177" xfId="0" applyFont="1" applyFill="1" applyBorder="1" applyAlignment="1">
      <alignment horizontal="center" vertical="center"/>
    </xf>
    <xf numFmtId="0" fontId="44" fillId="29" borderId="178" xfId="0" applyFont="1" applyFill="1" applyBorder="1" applyAlignment="1">
      <alignment horizontal="left" vertical="center"/>
    </xf>
    <xf numFmtId="0" fontId="44" fillId="29" borderId="179" xfId="0" applyFont="1" applyFill="1" applyBorder="1" applyAlignment="1">
      <alignment horizontal="left" vertical="center"/>
    </xf>
    <xf numFmtId="179" fontId="44" fillId="29" borderId="180" xfId="0" applyNumberFormat="1" applyFont="1" applyFill="1" applyBorder="1" applyAlignment="1" applyProtection="1">
      <alignment horizontal="right" vertical="center"/>
      <protection locked="0"/>
    </xf>
    <xf numFmtId="179" fontId="44" fillId="29" borderId="181" xfId="0" applyNumberFormat="1" applyFont="1" applyFill="1" applyBorder="1" applyAlignment="1" applyProtection="1">
      <alignment horizontal="right" vertical="center"/>
      <protection locked="0"/>
    </xf>
    <xf numFmtId="179" fontId="44" fillId="29" borderId="178" xfId="0" applyNumberFormat="1" applyFont="1" applyFill="1" applyBorder="1" applyAlignment="1" applyProtection="1">
      <alignment horizontal="right" vertical="center"/>
      <protection locked="0"/>
    </xf>
    <xf numFmtId="179" fontId="44" fillId="25" borderId="181" xfId="0" applyNumberFormat="1" applyFont="1" applyFill="1" applyBorder="1" applyAlignment="1" applyProtection="1">
      <alignment horizontal="right" vertical="center"/>
      <protection locked="0"/>
    </xf>
    <xf numFmtId="179" fontId="44" fillId="25" borderId="178" xfId="0" applyNumberFormat="1" applyFont="1" applyFill="1" applyBorder="1" applyAlignment="1" applyProtection="1">
      <alignment horizontal="right" vertical="center"/>
      <protection locked="0"/>
    </xf>
    <xf numFmtId="179" fontId="44" fillId="29" borderId="182" xfId="69" applyNumberFormat="1" applyFont="1" applyFill="1" applyBorder="1" applyAlignment="1">
      <alignment horizontal="right" vertical="center"/>
    </xf>
    <xf numFmtId="179" fontId="44" fillId="31" borderId="158" xfId="0" applyNumberFormat="1" applyFont="1" applyFill="1" applyBorder="1" applyAlignment="1" applyProtection="1">
      <alignment horizontal="right" vertical="center"/>
      <protection locked="0"/>
    </xf>
    <xf numFmtId="179" fontId="44" fillId="31" borderId="159" xfId="0" applyNumberFormat="1" applyFont="1" applyFill="1" applyBorder="1" applyAlignment="1" applyProtection="1">
      <alignment horizontal="right" vertical="center"/>
      <protection locked="0"/>
    </xf>
    <xf numFmtId="179" fontId="44" fillId="31" borderId="110" xfId="0" applyNumberFormat="1" applyFont="1" applyFill="1" applyBorder="1" applyAlignment="1" applyProtection="1">
      <alignment horizontal="right" vertical="center"/>
      <protection locked="0"/>
    </xf>
    <xf numFmtId="179" fontId="44" fillId="31" borderId="111" xfId="0" applyNumberFormat="1" applyFont="1" applyFill="1" applyBorder="1" applyAlignment="1" applyProtection="1">
      <alignment horizontal="right" vertical="center"/>
      <protection locked="0"/>
    </xf>
    <xf numFmtId="179" fontId="44" fillId="0" borderId="106" xfId="0" applyNumberFormat="1" applyFont="1" applyFill="1" applyBorder="1" applyAlignment="1" applyProtection="1">
      <alignment horizontal="right" vertical="center"/>
      <protection locked="0"/>
    </xf>
    <xf numFmtId="179" fontId="44" fillId="0" borderId="181" xfId="0" applyNumberFormat="1" applyFont="1" applyFill="1" applyBorder="1" applyAlignment="1" applyProtection="1">
      <alignment horizontal="right" vertical="center"/>
      <protection locked="0"/>
    </xf>
    <xf numFmtId="179" fontId="44" fillId="0" borderId="110" xfId="0" applyNumberFormat="1" applyFont="1" applyFill="1" applyBorder="1" applyAlignment="1" applyProtection="1">
      <alignment horizontal="right" vertical="center"/>
      <protection locked="0"/>
    </xf>
    <xf numFmtId="179" fontId="44" fillId="31" borderId="16" xfId="0" applyNumberFormat="1" applyFont="1" applyFill="1" applyBorder="1" applyAlignment="1" applyProtection="1">
      <alignment horizontal="right" vertical="center"/>
      <protection locked="0"/>
    </xf>
    <xf numFmtId="0" fontId="42" fillId="30" borderId="60" xfId="0" applyFont="1" applyFill="1" applyBorder="1" applyAlignment="1">
      <alignment horizontal="left" vertical="center"/>
    </xf>
    <xf numFmtId="0" fontId="42" fillId="30" borderId="2" xfId="0" applyFont="1" applyFill="1" applyBorder="1" applyAlignment="1">
      <alignment horizontal="center" vertical="center"/>
    </xf>
    <xf numFmtId="0" fontId="42" fillId="30" borderId="34" xfId="0" applyFont="1" applyFill="1" applyBorder="1" applyAlignment="1">
      <alignment horizontal="center" vertical="center"/>
    </xf>
    <xf numFmtId="0" fontId="60" fillId="30" borderId="35" xfId="0" applyFont="1" applyFill="1" applyBorder="1" applyAlignment="1">
      <alignment horizontal="center" vertical="center"/>
    </xf>
    <xf numFmtId="0" fontId="60" fillId="30" borderId="101" xfId="0" applyFont="1" applyFill="1" applyBorder="1" applyAlignment="1">
      <alignment horizontal="center" vertical="center"/>
    </xf>
    <xf numFmtId="179" fontId="46" fillId="31" borderId="2" xfId="69" applyNumberFormat="1" applyFont="1" applyFill="1" applyBorder="1" applyAlignment="1">
      <alignment horizontal="right" vertical="center"/>
    </xf>
    <xf numFmtId="179" fontId="46" fillId="31" borderId="47" xfId="69" applyNumberFormat="1" applyFont="1" applyFill="1" applyBorder="1" applyAlignment="1">
      <alignment horizontal="right" vertical="center"/>
    </xf>
    <xf numFmtId="179" fontId="46" fillId="31" borderId="96" xfId="69" applyNumberFormat="1" applyFont="1" applyFill="1" applyBorder="1" applyAlignment="1">
      <alignment horizontal="right" vertical="center"/>
    </xf>
    <xf numFmtId="179" fontId="46" fillId="31" borderId="49" xfId="69" applyNumberFormat="1" applyFont="1" applyFill="1" applyBorder="1" applyAlignment="1">
      <alignment horizontal="right" vertical="center"/>
    </xf>
    <xf numFmtId="179" fontId="46" fillId="0" borderId="19" xfId="69" applyNumberFormat="1" applyFont="1" applyFill="1" applyBorder="1" applyAlignment="1">
      <alignment horizontal="right" vertical="center"/>
    </xf>
    <xf numFmtId="179" fontId="46" fillId="0" borderId="47" xfId="69" applyNumberFormat="1" applyFont="1" applyFill="1" applyBorder="1" applyAlignment="1">
      <alignment horizontal="right" vertical="center"/>
    </xf>
    <xf numFmtId="184" fontId="46" fillId="31" borderId="3" xfId="0" applyNumberFormat="1" applyFont="1" applyFill="1" applyBorder="1"/>
    <xf numFmtId="184" fontId="46" fillId="31" borderId="2" xfId="0" applyNumberFormat="1" applyFont="1" applyFill="1" applyBorder="1"/>
    <xf numFmtId="184" fontId="46" fillId="31" borderId="24" xfId="0" applyNumberFormat="1" applyFont="1" applyFill="1" applyBorder="1"/>
    <xf numFmtId="184" fontId="46" fillId="31" borderId="28" xfId="0" applyNumberFormat="1" applyFont="1" applyFill="1" applyBorder="1"/>
    <xf numFmtId="0" fontId="46" fillId="0" borderId="73" xfId="93" applyFont="1" applyBorder="1" applyAlignment="1">
      <alignment vertical="center"/>
    </xf>
    <xf numFmtId="0" fontId="46" fillId="0" borderId="43" xfId="90" applyFont="1" applyBorder="1" applyAlignment="1">
      <alignment vertical="center"/>
    </xf>
    <xf numFmtId="0" fontId="46" fillId="0" borderId="55" xfId="90" applyFont="1" applyBorder="1" applyAlignment="1">
      <alignment vertical="center"/>
    </xf>
    <xf numFmtId="0" fontId="40" fillId="0" borderId="55" xfId="90" applyFont="1" applyBorder="1" applyAlignment="1">
      <alignment vertical="center"/>
    </xf>
    <xf numFmtId="0" fontId="67" fillId="30" borderId="75" xfId="0" applyFont="1" applyFill="1" applyBorder="1" applyAlignment="1">
      <alignment horizontal="center" vertical="center" wrapText="1"/>
    </xf>
    <xf numFmtId="179" fontId="44" fillId="31" borderId="80" xfId="0" applyNumberFormat="1" applyFont="1" applyFill="1" applyBorder="1" applyAlignment="1">
      <alignment horizontal="right" vertical="center"/>
    </xf>
    <xf numFmtId="179" fontId="44" fillId="31" borderId="81" xfId="0" applyNumberFormat="1" applyFont="1" applyFill="1" applyBorder="1" applyAlignment="1">
      <alignment horizontal="right" vertical="center"/>
    </xf>
    <xf numFmtId="179" fontId="44" fillId="31" borderId="69" xfId="0" applyNumberFormat="1" applyFont="1" applyFill="1" applyBorder="1" applyAlignment="1">
      <alignment horizontal="right" vertical="center"/>
    </xf>
    <xf numFmtId="179" fontId="44" fillId="31" borderId="82" xfId="0" applyNumberFormat="1" applyFont="1" applyFill="1" applyBorder="1" applyAlignment="1">
      <alignment horizontal="right" vertical="center"/>
    </xf>
    <xf numFmtId="179" fontId="44" fillId="31" borderId="36" xfId="0" applyNumberFormat="1" applyFont="1" applyFill="1" applyBorder="1" applyAlignment="1">
      <alignment horizontal="right" vertical="center"/>
    </xf>
    <xf numFmtId="179" fontId="44" fillId="31" borderId="83" xfId="0" applyNumberFormat="1" applyFont="1" applyFill="1" applyBorder="1" applyAlignment="1">
      <alignment horizontal="right" vertical="center"/>
    </xf>
    <xf numFmtId="0" fontId="44" fillId="29" borderId="2" xfId="0" applyFont="1" applyFill="1" applyBorder="1" applyAlignment="1">
      <alignment vertical="center"/>
    </xf>
    <xf numFmtId="0" fontId="90" fillId="0" borderId="2" xfId="0" applyFont="1" applyBorder="1" applyAlignment="1">
      <alignment vertical="center"/>
    </xf>
    <xf numFmtId="0" fontId="12" fillId="0" borderId="2" xfId="98" applyBorder="1" applyAlignment="1">
      <alignment vertical="center"/>
    </xf>
    <xf numFmtId="0" fontId="54" fillId="0" borderId="0" xfId="0" applyFont="1" applyAlignment="1">
      <alignment horizontal="left" vertical="center"/>
    </xf>
    <xf numFmtId="0" fontId="49" fillId="29" borderId="49" xfId="0" applyFont="1" applyFill="1" applyBorder="1" applyAlignment="1">
      <alignment horizontal="center" vertical="center"/>
    </xf>
    <xf numFmtId="0" fontId="101" fillId="0" borderId="35" xfId="0" applyFont="1" applyFill="1" applyBorder="1" applyAlignment="1">
      <alignment horizontal="center" vertical="center" wrapText="1"/>
    </xf>
    <xf numFmtId="0" fontId="35" fillId="0" borderId="0" xfId="0" applyFont="1" applyFill="1"/>
    <xf numFmtId="0" fontId="27" fillId="0" borderId="35" xfId="0" applyFont="1" applyFill="1" applyBorder="1" applyAlignment="1">
      <alignment horizontal="center" vertical="center"/>
    </xf>
    <xf numFmtId="0" fontId="12" fillId="0" borderId="89" xfId="98" applyBorder="1" applyAlignment="1">
      <alignment vertical="center"/>
    </xf>
    <xf numFmtId="0" fontId="12" fillId="0" borderId="26" xfId="98" applyBorder="1" applyAlignment="1">
      <alignment vertical="center"/>
    </xf>
    <xf numFmtId="38" fontId="43" fillId="0" borderId="3" xfId="69" applyFont="1" applyFill="1" applyBorder="1" applyAlignment="1">
      <alignment horizontal="center" vertical="center" shrinkToFit="1"/>
    </xf>
    <xf numFmtId="0" fontId="12" fillId="0" borderId="2" xfId="98" applyFont="1" applyBorder="1" applyAlignment="1">
      <alignment vertical="center" wrapText="1"/>
    </xf>
    <xf numFmtId="0" fontId="12" fillId="0" borderId="35" xfId="98" applyFont="1" applyBorder="1" applyAlignment="1">
      <alignment vertical="center" wrapText="1"/>
    </xf>
    <xf numFmtId="38" fontId="12" fillId="25" borderId="3" xfId="69" applyFill="1" applyBorder="1" applyAlignment="1">
      <alignment vertical="center"/>
    </xf>
    <xf numFmtId="38" fontId="12" fillId="0" borderId="3" xfId="69" applyFill="1" applyBorder="1" applyAlignment="1">
      <alignment horizontal="center" vertical="center"/>
    </xf>
    <xf numFmtId="0" fontId="0" fillId="0" borderId="35" xfId="98" applyFont="1" applyBorder="1" applyAlignment="1">
      <alignment vertical="center"/>
    </xf>
    <xf numFmtId="180" fontId="12" fillId="25" borderId="3" xfId="60" applyNumberFormat="1" applyFill="1" applyBorder="1" applyAlignment="1">
      <alignment horizontal="center" vertical="center"/>
    </xf>
    <xf numFmtId="0" fontId="0" fillId="16" borderId="19" xfId="98" applyFont="1" applyFill="1" applyBorder="1" applyAlignment="1">
      <alignment horizontal="center" vertical="center"/>
    </xf>
    <xf numFmtId="0" fontId="65" fillId="0" borderId="0" xfId="99" applyFont="1" applyFill="1" applyAlignment="1">
      <alignment vertical="center"/>
    </xf>
    <xf numFmtId="0" fontId="12" fillId="0" borderId="31" xfId="95" applyFill="1" applyBorder="1" applyAlignment="1">
      <alignment horizontal="center" vertical="center"/>
    </xf>
    <xf numFmtId="0" fontId="12" fillId="0" borderId="152" xfId="95" applyBorder="1" applyAlignment="1">
      <alignment horizontal="left" vertical="center"/>
    </xf>
    <xf numFmtId="0" fontId="12" fillId="0" borderId="184" xfId="95" applyFont="1" applyBorder="1" applyAlignment="1">
      <alignment vertical="center"/>
    </xf>
    <xf numFmtId="0" fontId="0" fillId="0" borderId="185" xfId="95" applyFont="1" applyBorder="1" applyAlignment="1">
      <alignment vertical="center"/>
    </xf>
    <xf numFmtId="0" fontId="12" fillId="0" borderId="132" xfId="95" applyFill="1" applyBorder="1" applyAlignment="1">
      <alignment horizontal="center" vertical="center"/>
    </xf>
    <xf numFmtId="0" fontId="12" fillId="0" borderId="119" xfId="95" applyFill="1" applyBorder="1" applyAlignment="1">
      <alignment horizontal="center" vertical="center"/>
    </xf>
    <xf numFmtId="0" fontId="99" fillId="0" borderId="34" xfId="95" applyFont="1" applyBorder="1" applyAlignment="1">
      <alignment horizontal="center" vertical="center"/>
    </xf>
    <xf numFmtId="0" fontId="100" fillId="0" borderId="2" xfId="95" applyFont="1" applyBorder="1" applyAlignment="1">
      <alignment horizontal="center" vertical="center"/>
    </xf>
    <xf numFmtId="0" fontId="99" fillId="0" borderId="2" xfId="95" applyFont="1" applyBorder="1" applyAlignment="1">
      <alignment horizontal="center" vertical="center"/>
    </xf>
    <xf numFmtId="0" fontId="0" fillId="0" borderId="31" xfId="95" applyFont="1" applyBorder="1" applyAlignment="1">
      <alignment vertical="center"/>
    </xf>
    <xf numFmtId="0" fontId="12" fillId="0" borderId="133" xfId="95" applyFill="1" applyBorder="1" applyAlignment="1">
      <alignment horizontal="center" vertical="center"/>
    </xf>
    <xf numFmtId="0" fontId="12" fillId="0" borderId="133" xfId="95" applyBorder="1" applyAlignment="1">
      <alignment horizontal="center" vertical="center"/>
    </xf>
    <xf numFmtId="0" fontId="12" fillId="0" borderId="119" xfId="95" applyBorder="1" applyAlignment="1">
      <alignment horizontal="center" vertical="center"/>
    </xf>
    <xf numFmtId="0" fontId="100" fillId="0" borderId="35" xfId="95" applyFont="1" applyBorder="1" applyAlignment="1">
      <alignment horizontal="center" vertical="center"/>
    </xf>
    <xf numFmtId="0" fontId="0" fillId="25" borderId="134" xfId="95" applyFont="1" applyFill="1" applyBorder="1" applyAlignment="1">
      <alignment horizontal="center" vertical="center"/>
    </xf>
    <xf numFmtId="0" fontId="0" fillId="25" borderId="115" xfId="95" applyFont="1" applyFill="1" applyBorder="1" applyAlignment="1">
      <alignment horizontal="center" vertical="center"/>
    </xf>
    <xf numFmtId="0" fontId="99" fillId="0" borderId="35" xfId="95" applyFont="1" applyBorder="1" applyAlignment="1">
      <alignment horizontal="center" vertical="center"/>
    </xf>
    <xf numFmtId="0" fontId="63" fillId="31" borderId="3" xfId="0" applyFont="1" applyFill="1" applyBorder="1" applyAlignment="1">
      <alignment horizontal="left" vertical="center" wrapText="1"/>
    </xf>
    <xf numFmtId="0" fontId="54" fillId="31" borderId="3" xfId="0" applyFont="1" applyFill="1" applyBorder="1" applyAlignment="1">
      <alignment horizontal="left" vertical="center"/>
    </xf>
    <xf numFmtId="0" fontId="32" fillId="0" borderId="3" xfId="0" applyFont="1" applyFill="1" applyBorder="1" applyAlignment="1">
      <alignment horizontal="center" vertical="center"/>
    </xf>
    <xf numFmtId="0" fontId="32" fillId="0" borderId="3" xfId="0" applyFont="1" applyFill="1" applyBorder="1" applyAlignment="1">
      <alignment horizontal="center"/>
    </xf>
    <xf numFmtId="0" fontId="32" fillId="31" borderId="19" xfId="0" applyFont="1" applyFill="1" applyBorder="1" applyAlignment="1">
      <alignment vertical="center" wrapText="1"/>
    </xf>
    <xf numFmtId="0" fontId="46" fillId="31" borderId="36" xfId="0" applyFont="1" applyFill="1" applyBorder="1" applyAlignment="1">
      <alignment vertical="center"/>
    </xf>
    <xf numFmtId="0" fontId="46" fillId="31" borderId="0" xfId="0" applyFont="1" applyFill="1" applyBorder="1" applyAlignment="1">
      <alignment vertical="center" wrapText="1"/>
    </xf>
    <xf numFmtId="178" fontId="44" fillId="31" borderId="41" xfId="69" applyNumberFormat="1" applyFont="1" applyFill="1" applyBorder="1" applyAlignment="1">
      <alignment horizontal="right" vertical="center"/>
    </xf>
    <xf numFmtId="10" fontId="44" fillId="31" borderId="83" xfId="60" applyNumberFormat="1" applyFont="1" applyFill="1" applyBorder="1" applyAlignment="1">
      <alignment horizontal="right" vertical="center"/>
    </xf>
    <xf numFmtId="0" fontId="32" fillId="31" borderId="3" xfId="0" applyFont="1" applyFill="1" applyBorder="1" applyAlignment="1">
      <alignment vertical="center" wrapText="1"/>
    </xf>
    <xf numFmtId="0" fontId="46" fillId="31" borderId="34" xfId="0" applyFont="1" applyFill="1" applyBorder="1" applyAlignment="1">
      <alignment vertical="center"/>
    </xf>
    <xf numFmtId="0" fontId="46" fillId="31" borderId="35" xfId="0" applyFont="1" applyFill="1" applyBorder="1" applyAlignment="1">
      <alignment vertical="center" wrapText="1"/>
    </xf>
    <xf numFmtId="178" fontId="44" fillId="31" borderId="44" xfId="69" applyNumberFormat="1" applyFont="1" applyFill="1" applyBorder="1" applyAlignment="1">
      <alignment horizontal="right" vertical="center"/>
    </xf>
    <xf numFmtId="10" fontId="44" fillId="31" borderId="85" xfId="60" applyNumberFormat="1" applyFont="1" applyFill="1" applyBorder="1" applyAlignment="1">
      <alignment horizontal="right" vertical="center"/>
    </xf>
    <xf numFmtId="0" fontId="32" fillId="31" borderId="38" xfId="0" applyFont="1" applyFill="1" applyBorder="1" applyAlignment="1">
      <alignment vertical="center" wrapText="1"/>
    </xf>
    <xf numFmtId="178" fontId="44" fillId="31" borderId="92" xfId="69" applyNumberFormat="1" applyFont="1" applyFill="1" applyBorder="1" applyAlignment="1">
      <alignment horizontal="right" vertical="center"/>
    </xf>
    <xf numFmtId="10" fontId="44" fillId="31" borderId="90" xfId="60" applyNumberFormat="1" applyFont="1" applyFill="1" applyBorder="1" applyAlignment="1">
      <alignment horizontal="right" vertical="center"/>
    </xf>
    <xf numFmtId="0" fontId="46" fillId="31" borderId="95" xfId="0" applyFont="1" applyFill="1" applyBorder="1" applyAlignment="1">
      <alignment horizontal="center" vertical="center"/>
    </xf>
    <xf numFmtId="0" fontId="46" fillId="31" borderId="96" xfId="0" applyFont="1" applyFill="1" applyBorder="1" applyAlignment="1">
      <alignment horizontal="left" vertical="center"/>
    </xf>
    <xf numFmtId="179" fontId="44" fillId="31" borderId="95" xfId="0" applyNumberFormat="1" applyFont="1" applyFill="1" applyBorder="1" applyAlignment="1">
      <alignment horizontal="right" vertical="center"/>
    </xf>
    <xf numFmtId="0" fontId="46" fillId="31" borderId="31" xfId="0" applyFont="1" applyFill="1" applyBorder="1" applyAlignment="1">
      <alignment horizontal="center" vertical="center"/>
    </xf>
    <xf numFmtId="0" fontId="46" fillId="31" borderId="49" xfId="0" applyFont="1" applyFill="1" applyBorder="1" applyAlignment="1">
      <alignment horizontal="left" vertical="center"/>
    </xf>
    <xf numFmtId="179" fontId="44" fillId="31" borderId="31" xfId="0" applyNumberFormat="1" applyFont="1" applyFill="1" applyBorder="1" applyAlignment="1">
      <alignment horizontal="right" vertical="center"/>
    </xf>
    <xf numFmtId="0" fontId="46" fillId="31" borderId="77" xfId="0" applyFont="1" applyFill="1" applyBorder="1" applyAlignment="1">
      <alignment horizontal="left" vertical="center"/>
    </xf>
    <xf numFmtId="179" fontId="44" fillId="31" borderId="46" xfId="0" applyNumberFormat="1" applyFont="1" applyFill="1" applyBorder="1" applyAlignment="1">
      <alignment horizontal="right" vertical="center"/>
    </xf>
    <xf numFmtId="0" fontId="44" fillId="31" borderId="42" xfId="0" applyFont="1" applyFill="1" applyBorder="1" applyAlignment="1">
      <alignment horizontal="center" vertical="center"/>
    </xf>
    <xf numFmtId="0" fontId="44" fillId="31" borderId="31" xfId="0" applyFont="1" applyFill="1" applyBorder="1" applyAlignment="1">
      <alignment horizontal="center" vertical="center"/>
    </xf>
    <xf numFmtId="0" fontId="46" fillId="31" borderId="46" xfId="0" applyFont="1" applyFill="1" applyBorder="1" applyAlignment="1">
      <alignment horizontal="center" vertical="center"/>
    </xf>
    <xf numFmtId="0" fontId="44" fillId="31" borderId="0" xfId="0" applyFont="1" applyFill="1" applyBorder="1" applyAlignment="1">
      <alignment horizontal="center" vertical="center"/>
    </xf>
    <xf numFmtId="179" fontId="44" fillId="31" borderId="35" xfId="0" applyNumberFormat="1" applyFont="1" applyFill="1" applyBorder="1" applyAlignment="1">
      <alignment horizontal="right" vertical="center"/>
    </xf>
    <xf numFmtId="0" fontId="44" fillId="31" borderId="58" xfId="0" applyFont="1" applyFill="1" applyBorder="1" applyAlignment="1">
      <alignment horizontal="center" vertical="center"/>
    </xf>
    <xf numFmtId="179" fontId="44" fillId="31" borderId="19" xfId="0" applyNumberFormat="1" applyFont="1" applyFill="1" applyBorder="1" applyAlignment="1">
      <alignment horizontal="right" vertical="center"/>
    </xf>
    <xf numFmtId="179" fontId="47" fillId="31" borderId="24" xfId="0" applyNumberFormat="1" applyFont="1" applyFill="1" applyBorder="1" applyAlignment="1">
      <alignment horizontal="right" vertical="center"/>
    </xf>
    <xf numFmtId="179" fontId="47" fillId="31" borderId="76" xfId="0" applyNumberFormat="1" applyFont="1" applyFill="1" applyBorder="1" applyAlignment="1">
      <alignment horizontal="right" vertical="center"/>
    </xf>
    <xf numFmtId="0" fontId="28" fillId="31" borderId="116" xfId="101" applyFont="1" applyFill="1" applyBorder="1" applyAlignment="1">
      <alignment horizontal="center" vertical="center"/>
    </xf>
    <xf numFmtId="0" fontId="28" fillId="31" borderId="119" xfId="101" applyFont="1" applyFill="1" applyBorder="1" applyAlignment="1">
      <alignment horizontal="center" vertical="center"/>
    </xf>
    <xf numFmtId="0" fontId="28" fillId="31" borderId="132" xfId="101" applyFont="1" applyFill="1" applyBorder="1" applyAlignment="1">
      <alignment horizontal="center" vertical="center"/>
    </xf>
    <xf numFmtId="0" fontId="28" fillId="31" borderId="133" xfId="101" applyFont="1" applyFill="1" applyBorder="1" applyAlignment="1">
      <alignment horizontal="center" vertical="center"/>
    </xf>
    <xf numFmtId="0" fontId="28" fillId="31" borderId="121" xfId="101" applyFont="1" applyFill="1" applyBorder="1" applyAlignment="1">
      <alignment horizontal="center" vertical="center"/>
    </xf>
    <xf numFmtId="0" fontId="28" fillId="31" borderId="115" xfId="101" applyFont="1" applyFill="1" applyBorder="1" applyAlignment="1">
      <alignment horizontal="center" vertical="center"/>
    </xf>
    <xf numFmtId="0" fontId="28" fillId="31" borderId="134" xfId="101" applyFont="1" applyFill="1" applyBorder="1" applyAlignment="1">
      <alignment horizontal="center" vertical="center"/>
    </xf>
    <xf numFmtId="0" fontId="28" fillId="31" borderId="135" xfId="101" applyFont="1" applyFill="1" applyBorder="1" applyAlignment="1">
      <alignment horizontal="center" vertical="center"/>
    </xf>
    <xf numFmtId="0" fontId="28" fillId="31" borderId="3" xfId="101" applyFont="1" applyFill="1" applyBorder="1" applyAlignment="1">
      <alignment horizontal="center" vertical="center"/>
    </xf>
    <xf numFmtId="0" fontId="28" fillId="31" borderId="2" xfId="101" applyFont="1" applyFill="1" applyBorder="1" applyAlignment="1">
      <alignment horizontal="center" vertical="center"/>
    </xf>
    <xf numFmtId="0" fontId="28" fillId="31" borderId="35" xfId="101" applyFont="1" applyFill="1" applyBorder="1" applyAlignment="1">
      <alignment vertical="center"/>
    </xf>
    <xf numFmtId="0" fontId="28" fillId="31" borderId="2" xfId="101" applyFont="1" applyFill="1" applyBorder="1" applyAlignment="1">
      <alignment vertical="center"/>
    </xf>
    <xf numFmtId="0" fontId="28" fillId="31" borderId="34" xfId="101" applyFont="1" applyFill="1" applyBorder="1" applyAlignment="1">
      <alignment vertical="center"/>
    </xf>
    <xf numFmtId="0" fontId="28" fillId="31" borderId="34" xfId="101" applyFont="1" applyFill="1" applyBorder="1" applyAlignment="1">
      <alignment horizontal="center" vertical="center"/>
    </xf>
    <xf numFmtId="0" fontId="28" fillId="31" borderId="117" xfId="101" applyFont="1" applyFill="1" applyBorder="1" applyAlignment="1">
      <alignment horizontal="center" vertical="center"/>
    </xf>
    <xf numFmtId="0" fontId="28" fillId="31" borderId="120" xfId="101" applyFont="1" applyFill="1" applyBorder="1" applyAlignment="1">
      <alignment horizontal="center" vertical="center"/>
    </xf>
    <xf numFmtId="0" fontId="28" fillId="31" borderId="136" xfId="101" applyFont="1" applyFill="1" applyBorder="1" applyAlignment="1">
      <alignment horizontal="center" vertical="center"/>
    </xf>
    <xf numFmtId="0" fontId="28" fillId="31" borderId="137" xfId="101" applyFont="1" applyFill="1" applyBorder="1" applyAlignment="1">
      <alignment horizontal="center" vertical="center"/>
    </xf>
    <xf numFmtId="0" fontId="78" fillId="0" borderId="153" xfId="88" applyFont="1" applyBorder="1">
      <alignment vertical="center"/>
    </xf>
    <xf numFmtId="0" fontId="96" fillId="32" borderId="118" xfId="88" applyFont="1" applyFill="1" applyBorder="1" applyAlignment="1">
      <alignment horizontal="center" vertical="center"/>
    </xf>
    <xf numFmtId="0" fontId="96" fillId="32" borderId="117" xfId="88" applyFont="1" applyFill="1" applyBorder="1" applyAlignment="1">
      <alignment horizontal="center" vertical="center"/>
    </xf>
    <xf numFmtId="0" fontId="96" fillId="0" borderId="151" xfId="88" applyFont="1" applyFill="1" applyBorder="1" applyAlignment="1">
      <alignment horizontal="center" vertical="center"/>
    </xf>
    <xf numFmtId="0" fontId="96" fillId="0" borderId="152" xfId="88" applyFont="1" applyFill="1" applyBorder="1" applyAlignment="1">
      <alignment horizontal="center" vertical="center"/>
    </xf>
    <xf numFmtId="0" fontId="12" fillId="0" borderId="19" xfId="98" applyFont="1" applyBorder="1" applyAlignment="1">
      <alignment horizontal="center" vertical="center"/>
    </xf>
    <xf numFmtId="0" fontId="12" fillId="0" borderId="3" xfId="98" applyFont="1" applyBorder="1" applyAlignment="1">
      <alignment horizontal="center" vertical="center"/>
    </xf>
    <xf numFmtId="0" fontId="12" fillId="0" borderId="0" xfId="98" applyFont="1" applyBorder="1" applyAlignment="1">
      <alignment vertical="center"/>
    </xf>
    <xf numFmtId="0" fontId="100" fillId="0" borderId="0" xfId="95" applyFont="1" applyBorder="1" applyAlignment="1">
      <alignment horizontal="center" vertical="center"/>
    </xf>
    <xf numFmtId="0" fontId="99" fillId="0" borderId="0" xfId="95" applyFont="1" applyBorder="1" applyAlignment="1">
      <alignment horizontal="center" vertical="center"/>
    </xf>
    <xf numFmtId="0" fontId="12" fillId="0" borderId="31" xfId="95" applyBorder="1" applyAlignment="1">
      <alignment vertical="center"/>
    </xf>
    <xf numFmtId="0" fontId="12" fillId="0" borderId="36" xfId="95" applyBorder="1" applyAlignment="1">
      <alignment horizontal="center" vertical="center"/>
    </xf>
    <xf numFmtId="0" fontId="0" fillId="0" borderId="31" xfId="95" applyFont="1" applyFill="1" applyBorder="1" applyAlignment="1">
      <alignment horizontal="center" vertical="center"/>
    </xf>
    <xf numFmtId="0" fontId="0" fillId="0" borderId="49" xfId="95" applyFont="1" applyFill="1" applyBorder="1" applyAlignment="1">
      <alignment horizontal="center" vertical="center"/>
    </xf>
    <xf numFmtId="0" fontId="12" fillId="0" borderId="36" xfId="95" applyFill="1" applyBorder="1" applyAlignment="1">
      <alignment horizontal="center" vertical="center"/>
    </xf>
    <xf numFmtId="194" fontId="12" fillId="0" borderId="43" xfId="95" applyNumberFormat="1" applyFont="1" applyFill="1" applyBorder="1" applyAlignment="1">
      <alignment horizontal="center" vertical="center"/>
    </xf>
    <xf numFmtId="194" fontId="99" fillId="0" borderId="2" xfId="95" applyNumberFormat="1" applyFont="1" applyBorder="1" applyAlignment="1">
      <alignment horizontal="center" vertical="center"/>
    </xf>
    <xf numFmtId="194" fontId="103" fillId="0" borderId="2" xfId="95" applyNumberFormat="1" applyFont="1" applyBorder="1" applyAlignment="1">
      <alignment horizontal="center" vertical="center"/>
    </xf>
    <xf numFmtId="0" fontId="0" fillId="0" borderId="2" xfId="95" applyFont="1" applyBorder="1" applyAlignment="1">
      <alignment horizontal="center" vertical="center"/>
    </xf>
    <xf numFmtId="0" fontId="103" fillId="0" borderId="2" xfId="95" applyFont="1" applyBorder="1" applyAlignment="1">
      <alignment horizontal="center" vertical="center"/>
    </xf>
    <xf numFmtId="0" fontId="0" fillId="0" borderId="0" xfId="95" applyFont="1" applyBorder="1" applyAlignment="1">
      <alignment vertical="center"/>
    </xf>
    <xf numFmtId="0" fontId="0" fillId="0" borderId="186" xfId="95" applyFont="1" applyBorder="1" applyAlignment="1">
      <alignment vertical="center"/>
    </xf>
    <xf numFmtId="0" fontId="0" fillId="0" borderId="187" xfId="95" applyFont="1" applyBorder="1" applyAlignment="1">
      <alignment vertical="center"/>
    </xf>
    <xf numFmtId="0" fontId="0" fillId="0" borderId="33" xfId="95" applyFont="1" applyBorder="1" applyAlignment="1">
      <alignment vertical="center"/>
    </xf>
    <xf numFmtId="0" fontId="0" fillId="0" borderId="188" xfId="95" applyFont="1" applyBorder="1" applyAlignment="1">
      <alignment vertical="center"/>
    </xf>
    <xf numFmtId="0" fontId="0" fillId="0" borderId="138" xfId="95" applyFont="1" applyBorder="1" applyAlignment="1">
      <alignment vertical="center"/>
    </xf>
    <xf numFmtId="194" fontId="100" fillId="0" borderId="2" xfId="95" applyNumberFormat="1" applyFont="1" applyBorder="1" applyAlignment="1">
      <alignment horizontal="center" vertical="center"/>
    </xf>
    <xf numFmtId="0" fontId="0" fillId="0" borderId="0" xfId="95" applyFont="1" applyAlignment="1">
      <alignment vertical="center"/>
    </xf>
    <xf numFmtId="0" fontId="0" fillId="0" borderId="0" xfId="95" applyFont="1" applyAlignment="1">
      <alignment horizontal="center" vertical="center"/>
    </xf>
    <xf numFmtId="0" fontId="12" fillId="0" borderId="0" xfId="95" applyFont="1" applyAlignment="1">
      <alignment horizontal="center" vertical="center"/>
    </xf>
    <xf numFmtId="0" fontId="12" fillId="0" borderId="0" xfId="95" applyFont="1" applyFill="1" applyAlignment="1">
      <alignment horizontal="center" vertical="center"/>
    </xf>
    <xf numFmtId="193" fontId="49" fillId="0" borderId="132" xfId="69" applyNumberFormat="1" applyFont="1" applyFill="1" applyBorder="1" applyAlignment="1">
      <alignment horizontal="center" vertical="center" shrinkToFit="1"/>
    </xf>
    <xf numFmtId="193" fontId="49" fillId="0" borderId="119" xfId="69" applyNumberFormat="1" applyFont="1" applyFill="1" applyBorder="1" applyAlignment="1">
      <alignment horizontal="center" vertical="center" shrinkToFit="1"/>
    </xf>
    <xf numFmtId="193" fontId="49" fillId="0" borderId="133" xfId="69" applyNumberFormat="1" applyFont="1" applyFill="1" applyBorder="1" applyAlignment="1">
      <alignment horizontal="center" vertical="center" shrinkToFit="1"/>
    </xf>
    <xf numFmtId="193" fontId="49" fillId="0" borderId="134" xfId="69" applyNumberFormat="1" applyFont="1" applyFill="1" applyBorder="1" applyAlignment="1">
      <alignment horizontal="center" vertical="center" shrinkToFit="1"/>
    </xf>
    <xf numFmtId="193" fontId="49" fillId="0" borderId="115" xfId="69" applyNumberFormat="1" applyFont="1" applyFill="1" applyBorder="1" applyAlignment="1">
      <alignment horizontal="center" vertical="center" shrinkToFit="1"/>
    </xf>
    <xf numFmtId="193" fontId="49" fillId="0" borderId="135" xfId="69" applyNumberFormat="1" applyFont="1" applyFill="1" applyBorder="1" applyAlignment="1">
      <alignment horizontal="center" vertical="center" shrinkToFit="1"/>
    </xf>
    <xf numFmtId="193" fontId="49" fillId="0" borderId="136" xfId="69" applyNumberFormat="1" applyFont="1" applyFill="1" applyBorder="1" applyAlignment="1">
      <alignment horizontal="center" vertical="center" shrinkToFit="1"/>
    </xf>
    <xf numFmtId="193" fontId="49" fillId="0" borderId="120" xfId="69" applyNumberFormat="1" applyFont="1" applyFill="1" applyBorder="1" applyAlignment="1">
      <alignment horizontal="center" vertical="center" shrinkToFit="1"/>
    </xf>
    <xf numFmtId="193" fontId="49" fillId="0" borderId="137" xfId="69" applyNumberFormat="1" applyFont="1" applyFill="1" applyBorder="1" applyAlignment="1">
      <alignment horizontal="center" vertical="center" shrinkToFit="1"/>
    </xf>
    <xf numFmtId="0" fontId="0" fillId="0" borderId="186" xfId="95" applyFont="1" applyBorder="1" applyAlignment="1">
      <alignment horizontal="center" vertical="center"/>
    </xf>
    <xf numFmtId="0" fontId="0" fillId="0" borderId="183" xfId="95" applyFont="1" applyBorder="1" applyAlignment="1">
      <alignment horizontal="center" vertical="center"/>
    </xf>
    <xf numFmtId="0" fontId="12" fillId="0" borderId="134" xfId="95" applyFont="1" applyBorder="1" applyAlignment="1">
      <alignment vertical="center"/>
    </xf>
    <xf numFmtId="194" fontId="12" fillId="0" borderId="55" xfId="95" applyNumberFormat="1" applyFont="1" applyFill="1" applyBorder="1" applyAlignment="1">
      <alignment horizontal="center" vertical="center"/>
    </xf>
    <xf numFmtId="194" fontId="12" fillId="0" borderId="113" xfId="95" applyNumberFormat="1" applyFont="1" applyFill="1" applyBorder="1" applyAlignment="1">
      <alignment horizontal="center" vertical="center"/>
    </xf>
    <xf numFmtId="194" fontId="103" fillId="0" borderId="35" xfId="95" applyNumberFormat="1" applyFont="1" applyBorder="1" applyAlignment="1">
      <alignment horizontal="center" vertical="center"/>
    </xf>
    <xf numFmtId="194" fontId="103" fillId="0" borderId="34" xfId="95" applyNumberFormat="1" applyFont="1" applyBorder="1" applyAlignment="1">
      <alignment horizontal="center" vertical="center"/>
    </xf>
    <xf numFmtId="194" fontId="99" fillId="0" borderId="34" xfId="95" applyNumberFormat="1" applyFont="1" applyBorder="1" applyAlignment="1">
      <alignment horizontal="center" vertical="center"/>
    </xf>
    <xf numFmtId="0" fontId="0" fillId="0" borderId="34" xfId="95" applyFont="1" applyBorder="1" applyAlignment="1">
      <alignment horizontal="center" vertical="center"/>
    </xf>
    <xf numFmtId="0" fontId="0" fillId="0" borderId="35" xfId="95" applyFont="1" applyBorder="1" applyAlignment="1">
      <alignment horizontal="center" vertical="center"/>
    </xf>
    <xf numFmtId="0" fontId="100" fillId="0" borderId="34" xfId="95" applyFont="1" applyBorder="1" applyAlignment="1">
      <alignment horizontal="center" vertical="center"/>
    </xf>
    <xf numFmtId="0" fontId="103" fillId="0" borderId="35" xfId="95" applyFont="1" applyBorder="1" applyAlignment="1">
      <alignment horizontal="center" vertical="center"/>
    </xf>
    <xf numFmtId="0" fontId="103" fillId="0" borderId="34" xfId="95" applyFont="1" applyBorder="1" applyAlignment="1">
      <alignment horizontal="center" vertical="center"/>
    </xf>
    <xf numFmtId="0" fontId="0" fillId="0" borderId="36" xfId="95" applyFont="1" applyFill="1" applyBorder="1" applyAlignment="1">
      <alignment horizontal="center" vertical="center"/>
    </xf>
    <xf numFmtId="0" fontId="0" fillId="0" borderId="3" xfId="98" applyFont="1" applyBorder="1" applyAlignment="1">
      <alignment horizontal="center" vertical="center"/>
    </xf>
    <xf numFmtId="0" fontId="12" fillId="0" borderId="3" xfId="98" applyNumberFormat="1" applyBorder="1" applyAlignment="1">
      <alignment horizontal="center" vertical="center"/>
    </xf>
    <xf numFmtId="0" fontId="0" fillId="0" borderId="3" xfId="98" applyNumberFormat="1" applyFont="1" applyBorder="1" applyAlignment="1">
      <alignment horizontal="center" vertical="center"/>
    </xf>
    <xf numFmtId="0" fontId="0" fillId="25" borderId="135" xfId="95" applyFont="1" applyFill="1" applyBorder="1" applyAlignment="1">
      <alignment horizontal="center" vertical="center"/>
    </xf>
    <xf numFmtId="9" fontId="0" fillId="0" borderId="3" xfId="60" applyFont="1" applyFill="1" applyBorder="1" applyAlignment="1">
      <alignment horizontal="center" vertical="center"/>
    </xf>
    <xf numFmtId="180" fontId="12" fillId="0" borderId="3" xfId="60" applyNumberFormat="1" applyFill="1" applyBorder="1" applyAlignment="1">
      <alignment horizontal="center" vertical="center"/>
    </xf>
    <xf numFmtId="193" fontId="12" fillId="0" borderId="3" xfId="69" applyNumberFormat="1" applyFill="1" applyBorder="1" applyAlignment="1">
      <alignment horizontal="center" vertical="center"/>
    </xf>
    <xf numFmtId="0" fontId="0" fillId="16" borderId="58" xfId="98" applyFont="1" applyFill="1" applyBorder="1" applyAlignment="1">
      <alignment horizontal="center" vertical="center" wrapText="1"/>
    </xf>
    <xf numFmtId="0" fontId="12" fillId="16" borderId="58" xfId="98" applyFont="1" applyFill="1" applyBorder="1" applyAlignment="1">
      <alignment horizontal="center" vertical="center" wrapText="1"/>
    </xf>
    <xf numFmtId="0" fontId="12" fillId="33" borderId="190" xfId="98" applyFill="1" applyBorder="1" applyAlignment="1">
      <alignment horizontal="center" vertical="center" wrapText="1"/>
    </xf>
    <xf numFmtId="0" fontId="12" fillId="33" borderId="190" xfId="98" applyFont="1" applyFill="1" applyBorder="1" applyAlignment="1">
      <alignment horizontal="center" vertical="center" wrapText="1"/>
    </xf>
    <xf numFmtId="38" fontId="12" fillId="33" borderId="190" xfId="69" applyFill="1" applyBorder="1" applyAlignment="1">
      <alignment horizontal="center" vertical="center" wrapText="1"/>
    </xf>
    <xf numFmtId="0" fontId="12" fillId="0" borderId="190" xfId="98" applyNumberFormat="1" applyBorder="1" applyAlignment="1">
      <alignment horizontal="center" vertical="center"/>
    </xf>
    <xf numFmtId="0" fontId="12" fillId="33" borderId="3" xfId="98" applyFill="1" applyBorder="1" applyAlignment="1">
      <alignment horizontal="center" vertical="center" wrapText="1"/>
    </xf>
    <xf numFmtId="0" fontId="0" fillId="33" borderId="3" xfId="98" applyFont="1" applyFill="1" applyBorder="1" applyAlignment="1">
      <alignment horizontal="center" vertical="center" wrapText="1"/>
    </xf>
    <xf numFmtId="38" fontId="12" fillId="33" borderId="3" xfId="69" applyFill="1" applyBorder="1" applyAlignment="1">
      <alignment horizontal="center" vertical="center" wrapText="1"/>
    </xf>
    <xf numFmtId="0" fontId="12" fillId="33" borderId="3" xfId="98" applyFont="1" applyFill="1" applyBorder="1" applyAlignment="1">
      <alignment horizontal="center" vertical="center" wrapText="1"/>
    </xf>
    <xf numFmtId="0" fontId="12" fillId="33" borderId="192" xfId="98" applyFill="1" applyBorder="1" applyAlignment="1">
      <alignment horizontal="center" vertical="center" wrapText="1"/>
    </xf>
    <xf numFmtId="0" fontId="0" fillId="33" borderId="192" xfId="98" applyFont="1" applyFill="1" applyBorder="1" applyAlignment="1">
      <alignment horizontal="center" vertical="center" wrapText="1"/>
    </xf>
    <xf numFmtId="38" fontId="12" fillId="33" borderId="192" xfId="69" applyFill="1" applyBorder="1" applyAlignment="1">
      <alignment horizontal="center" vertical="center" wrapText="1"/>
    </xf>
    <xf numFmtId="0" fontId="0" fillId="0" borderId="192" xfId="98" applyNumberFormat="1" applyFont="1" applyBorder="1" applyAlignment="1">
      <alignment horizontal="center" vertical="center"/>
    </xf>
    <xf numFmtId="0" fontId="12" fillId="34" borderId="190" xfId="98" applyFill="1" applyBorder="1" applyAlignment="1">
      <alignment horizontal="center" vertical="center" wrapText="1"/>
    </xf>
    <xf numFmtId="0" fontId="12" fillId="34" borderId="190" xfId="98" applyFont="1" applyFill="1" applyBorder="1" applyAlignment="1">
      <alignment horizontal="center" vertical="center" wrapText="1"/>
    </xf>
    <xf numFmtId="38" fontId="12" fillId="34" borderId="190" xfId="69" applyFill="1" applyBorder="1" applyAlignment="1">
      <alignment horizontal="center" vertical="center" wrapText="1"/>
    </xf>
    <xf numFmtId="0" fontId="12" fillId="34" borderId="3" xfId="98" applyFill="1" applyBorder="1" applyAlignment="1">
      <alignment horizontal="center" vertical="center" wrapText="1"/>
    </xf>
    <xf numFmtId="0" fontId="0" fillId="34" borderId="3" xfId="98" applyFont="1" applyFill="1" applyBorder="1" applyAlignment="1">
      <alignment horizontal="center" vertical="center" wrapText="1"/>
    </xf>
    <xf numFmtId="38" fontId="12" fillId="34" borderId="3" xfId="69" applyFill="1" applyBorder="1" applyAlignment="1">
      <alignment horizontal="center" vertical="center" wrapText="1"/>
    </xf>
    <xf numFmtId="0" fontId="12" fillId="34" borderId="3" xfId="98" applyFont="1" applyFill="1" applyBorder="1" applyAlignment="1">
      <alignment horizontal="center" vertical="center" wrapText="1"/>
    </xf>
    <xf numFmtId="0" fontId="12" fillId="34" borderId="192" xfId="98" applyFill="1" applyBorder="1" applyAlignment="1">
      <alignment horizontal="center" vertical="center" wrapText="1"/>
    </xf>
    <xf numFmtId="0" fontId="0" fillId="34" borderId="192" xfId="98" applyFont="1" applyFill="1" applyBorder="1" applyAlignment="1">
      <alignment horizontal="center" vertical="center" wrapText="1"/>
    </xf>
    <xf numFmtId="38" fontId="12" fillId="34" borderId="192" xfId="69" applyFill="1" applyBorder="1" applyAlignment="1">
      <alignment horizontal="center" vertical="center" wrapText="1"/>
    </xf>
    <xf numFmtId="0" fontId="12" fillId="35" borderId="190" xfId="98" applyFill="1" applyBorder="1" applyAlignment="1">
      <alignment horizontal="center" vertical="center" wrapText="1"/>
    </xf>
    <xf numFmtId="0" fontId="12" fillId="35" borderId="190" xfId="98" applyFont="1" applyFill="1" applyBorder="1" applyAlignment="1">
      <alignment horizontal="center" vertical="center" wrapText="1"/>
    </xf>
    <xf numFmtId="38" fontId="12" fillId="35" borderId="190" xfId="69" applyFill="1" applyBorder="1" applyAlignment="1">
      <alignment horizontal="center" vertical="center" wrapText="1"/>
    </xf>
    <xf numFmtId="0" fontId="12" fillId="35" borderId="3" xfId="98" applyFill="1" applyBorder="1" applyAlignment="1">
      <alignment horizontal="center" vertical="center" wrapText="1"/>
    </xf>
    <xf numFmtId="0" fontId="0" fillId="35" borderId="3" xfId="98" applyFont="1" applyFill="1" applyBorder="1" applyAlignment="1">
      <alignment horizontal="center" vertical="center" wrapText="1"/>
    </xf>
    <xf numFmtId="38" fontId="12" fillId="35" borderId="3" xfId="69" applyFill="1" applyBorder="1" applyAlignment="1">
      <alignment horizontal="center" vertical="center" wrapText="1"/>
    </xf>
    <xf numFmtId="0" fontId="12" fillId="35" borderId="3" xfId="98" applyFont="1" applyFill="1" applyBorder="1" applyAlignment="1">
      <alignment horizontal="center" vertical="center" wrapText="1"/>
    </xf>
    <xf numFmtId="0" fontId="12" fillId="35" borderId="192" xfId="98" applyFill="1" applyBorder="1" applyAlignment="1">
      <alignment horizontal="center" vertical="center" wrapText="1"/>
    </xf>
    <xf numFmtId="0" fontId="0" fillId="35" borderId="192" xfId="98" applyFont="1" applyFill="1" applyBorder="1" applyAlignment="1">
      <alignment horizontal="center" vertical="center" wrapText="1"/>
    </xf>
    <xf numFmtId="38" fontId="12" fillId="35" borderId="192" xfId="69" applyFill="1" applyBorder="1" applyAlignment="1">
      <alignment horizontal="center" vertical="center" wrapText="1"/>
    </xf>
    <xf numFmtId="0" fontId="12" fillId="36" borderId="190" xfId="98" applyFill="1" applyBorder="1" applyAlignment="1">
      <alignment horizontal="center" vertical="center" wrapText="1"/>
    </xf>
    <xf numFmtId="0" fontId="12" fillId="36" borderId="190" xfId="98" applyFont="1" applyFill="1" applyBorder="1" applyAlignment="1">
      <alignment horizontal="center" vertical="center" wrapText="1"/>
    </xf>
    <xf numFmtId="38" fontId="12" fillId="36" borderId="190" xfId="69" applyFill="1" applyBorder="1" applyAlignment="1">
      <alignment horizontal="center" vertical="center" wrapText="1"/>
    </xf>
    <xf numFmtId="0" fontId="12" fillId="36" borderId="3" xfId="98" applyFill="1" applyBorder="1" applyAlignment="1">
      <alignment horizontal="center" vertical="center" wrapText="1"/>
    </xf>
    <xf numFmtId="0" fontId="0" fillId="36" borderId="3" xfId="98" applyFont="1" applyFill="1" applyBorder="1" applyAlignment="1">
      <alignment horizontal="center" vertical="center" wrapText="1"/>
    </xf>
    <xf numFmtId="38" fontId="12" fillId="36" borderId="3" xfId="69" applyFill="1" applyBorder="1" applyAlignment="1">
      <alignment horizontal="center" vertical="center" wrapText="1"/>
    </xf>
    <xf numFmtId="0" fontId="12" fillId="36" borderId="3" xfId="98" applyFont="1" applyFill="1" applyBorder="1" applyAlignment="1">
      <alignment horizontal="center" vertical="center" wrapText="1"/>
    </xf>
    <xf numFmtId="0" fontId="12" fillId="36" borderId="192" xfId="98" applyFill="1" applyBorder="1" applyAlignment="1">
      <alignment horizontal="center" vertical="center" wrapText="1"/>
    </xf>
    <xf numFmtId="0" fontId="0" fillId="36" borderId="192" xfId="98" applyFont="1" applyFill="1" applyBorder="1" applyAlignment="1">
      <alignment horizontal="center" vertical="center" wrapText="1"/>
    </xf>
    <xf numFmtId="38" fontId="12" fillId="36" borderId="192" xfId="69" applyFill="1" applyBorder="1" applyAlignment="1">
      <alignment horizontal="center" vertical="center" wrapText="1"/>
    </xf>
    <xf numFmtId="38" fontId="12" fillId="0" borderId="19" xfId="69" applyFont="1" applyFill="1" applyBorder="1" applyAlignment="1">
      <alignment horizontal="center" vertical="center" wrapText="1"/>
    </xf>
    <xf numFmtId="0" fontId="12" fillId="0" borderId="33" xfId="95" applyBorder="1" applyAlignment="1">
      <alignment vertical="center"/>
    </xf>
    <xf numFmtId="0" fontId="12" fillId="0" borderId="135" xfId="95" applyBorder="1" applyAlignment="1">
      <alignment horizontal="center" vertical="center"/>
    </xf>
    <xf numFmtId="0" fontId="0" fillId="0" borderId="115" xfId="95" applyFont="1" applyFill="1" applyBorder="1" applyAlignment="1">
      <alignment horizontal="center" vertical="center"/>
    </xf>
    <xf numFmtId="0" fontId="0" fillId="0" borderId="134" xfId="95" applyFont="1" applyFill="1" applyBorder="1" applyAlignment="1">
      <alignment horizontal="center" vertical="center"/>
    </xf>
    <xf numFmtId="0" fontId="12" fillId="0" borderId="134" xfId="95" applyFill="1" applyBorder="1" applyAlignment="1">
      <alignment horizontal="center" vertical="center"/>
    </xf>
    <xf numFmtId="0" fontId="12" fillId="0" borderId="115" xfId="95" applyFill="1" applyBorder="1" applyAlignment="1">
      <alignment horizontal="center" vertical="center"/>
    </xf>
    <xf numFmtId="0" fontId="12" fillId="0" borderId="135" xfId="95" applyFill="1" applyBorder="1" applyAlignment="1">
      <alignment horizontal="center" vertical="center"/>
    </xf>
    <xf numFmtId="0" fontId="0" fillId="0" borderId="193" xfId="95" applyFont="1" applyBorder="1" applyAlignment="1">
      <alignment vertical="center"/>
    </xf>
    <xf numFmtId="0" fontId="0" fillId="0" borderId="135" xfId="95" applyFont="1" applyFill="1" applyBorder="1" applyAlignment="1">
      <alignment horizontal="center" vertical="center"/>
    </xf>
    <xf numFmtId="0" fontId="44" fillId="0" borderId="3" xfId="95" applyFont="1" applyBorder="1" applyAlignment="1">
      <alignment vertical="center"/>
    </xf>
    <xf numFmtId="0" fontId="26" fillId="0" borderId="2" xfId="95" applyFont="1" applyBorder="1" applyAlignment="1">
      <alignment horizontal="center" vertical="center"/>
    </xf>
    <xf numFmtId="0" fontId="26" fillId="0" borderId="34" xfId="95" applyFont="1" applyBorder="1" applyAlignment="1">
      <alignment horizontal="center" vertical="center"/>
    </xf>
    <xf numFmtId="0" fontId="26" fillId="0" borderId="35" xfId="95" applyFont="1" applyBorder="1" applyAlignment="1">
      <alignment horizontal="center" vertical="center"/>
    </xf>
    <xf numFmtId="0" fontId="70" fillId="0" borderId="0" xfId="102" applyFont="1" applyAlignment="1">
      <alignment horizontal="distributed" vertical="center"/>
    </xf>
    <xf numFmtId="0" fontId="75" fillId="0" borderId="0" xfId="102" applyFont="1" applyAlignment="1">
      <alignment horizontal="center" vertical="center"/>
    </xf>
    <xf numFmtId="0" fontId="70" fillId="0" borderId="0" xfId="102" applyFont="1" applyAlignment="1">
      <alignment horizontal="center" vertical="center"/>
    </xf>
    <xf numFmtId="49" fontId="75" fillId="0" borderId="0" xfId="102" applyNumberFormat="1" applyFont="1" applyAlignment="1">
      <alignment horizontal="center" vertical="center"/>
    </xf>
    <xf numFmtId="0" fontId="96" fillId="16" borderId="168" xfId="88" applyFont="1" applyFill="1" applyBorder="1" applyAlignment="1">
      <alignment horizontal="center" vertical="center"/>
    </xf>
    <xf numFmtId="0" fontId="96" fillId="16" borderId="169" xfId="88" applyFont="1" applyFill="1" applyBorder="1" applyAlignment="1">
      <alignment horizontal="center" vertical="center"/>
    </xf>
    <xf numFmtId="0" fontId="96" fillId="0" borderId="151" xfId="88" applyFont="1" applyFill="1" applyBorder="1" applyAlignment="1">
      <alignment horizontal="center" vertical="center"/>
    </xf>
    <xf numFmtId="0" fontId="96" fillId="0" borderId="152" xfId="88" applyFont="1" applyFill="1" applyBorder="1" applyAlignment="1">
      <alignment horizontal="center" vertical="center"/>
    </xf>
    <xf numFmtId="0" fontId="96" fillId="16" borderId="119" xfId="88" applyFont="1" applyFill="1" applyBorder="1" applyAlignment="1">
      <alignment horizontal="center" vertical="center"/>
    </xf>
    <xf numFmtId="0" fontId="96" fillId="16" borderId="120" xfId="88" applyFont="1" applyFill="1" applyBorder="1" applyAlignment="1">
      <alignment horizontal="center" vertical="center"/>
    </xf>
    <xf numFmtId="0" fontId="96" fillId="16" borderId="170" xfId="88" applyFont="1" applyFill="1" applyBorder="1" applyAlignment="1">
      <alignment horizontal="center" vertical="center"/>
    </xf>
    <xf numFmtId="0" fontId="96" fillId="16" borderId="153" xfId="88" applyFont="1" applyFill="1" applyBorder="1" applyAlignment="1">
      <alignment horizontal="center" vertical="center"/>
    </xf>
    <xf numFmtId="0" fontId="96" fillId="16" borderId="145" xfId="88" applyFont="1" applyFill="1" applyBorder="1" applyAlignment="1">
      <alignment horizontal="center" vertical="center"/>
    </xf>
    <xf numFmtId="49" fontId="32" fillId="29" borderId="29" xfId="0" applyNumberFormat="1" applyFont="1" applyFill="1" applyBorder="1" applyAlignment="1">
      <alignment horizontal="center" vertical="center" wrapText="1"/>
    </xf>
    <xf numFmtId="49" fontId="32" fillId="29" borderId="40" xfId="0" applyNumberFormat="1" applyFont="1" applyFill="1" applyBorder="1" applyAlignment="1">
      <alignment horizontal="center" vertical="center" wrapText="1"/>
    </xf>
    <xf numFmtId="49" fontId="32" fillId="29" borderId="35" xfId="0" applyNumberFormat="1" applyFont="1" applyFill="1" applyBorder="1" applyAlignment="1">
      <alignment horizontal="center" vertical="center" wrapText="1"/>
    </xf>
    <xf numFmtId="49" fontId="32" fillId="29" borderId="34" xfId="0" applyNumberFormat="1" applyFont="1" applyFill="1" applyBorder="1" applyAlignment="1">
      <alignment horizontal="center" vertical="center" wrapText="1"/>
    </xf>
    <xf numFmtId="0" fontId="31" fillId="0" borderId="171" xfId="0" applyFont="1" applyFill="1" applyBorder="1" applyAlignment="1">
      <alignment horizontal="center" vertical="center" wrapText="1"/>
    </xf>
    <xf numFmtId="0" fontId="31" fillId="0" borderId="84" xfId="0" applyFont="1" applyFill="1" applyBorder="1" applyAlignment="1">
      <alignment horizontal="center" vertical="center" wrapText="1"/>
    </xf>
    <xf numFmtId="0" fontId="34" fillId="29" borderId="131" xfId="0" applyFont="1" applyFill="1" applyBorder="1" applyAlignment="1">
      <alignment horizontal="center" vertical="center" wrapText="1"/>
    </xf>
    <xf numFmtId="0" fontId="34" fillId="29" borderId="101" xfId="0" applyFont="1" applyFill="1" applyBorder="1" applyAlignment="1">
      <alignment horizontal="center" vertical="center" wrapText="1"/>
    </xf>
    <xf numFmtId="0" fontId="27" fillId="29" borderId="0" xfId="0" applyFont="1" applyFill="1" applyAlignment="1">
      <alignment horizontal="left" vertical="center"/>
    </xf>
    <xf numFmtId="0" fontId="27" fillId="0" borderId="0" xfId="0" applyFont="1" applyAlignment="1">
      <alignment horizontal="left" vertical="center"/>
    </xf>
    <xf numFmtId="49" fontId="31" fillId="0" borderId="93"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49" fontId="31" fillId="0" borderId="42" xfId="0" applyNumberFormat="1" applyFont="1" applyFill="1" applyBorder="1" applyAlignment="1">
      <alignment horizontal="center" vertical="center"/>
    </xf>
    <xf numFmtId="49" fontId="31" fillId="0" borderId="94" xfId="0" applyNumberFormat="1" applyFont="1" applyFill="1" applyBorder="1" applyAlignment="1">
      <alignment horizontal="center" vertical="center"/>
    </xf>
    <xf numFmtId="49" fontId="31" fillId="0" borderId="27" xfId="0" applyNumberFormat="1" applyFont="1" applyFill="1" applyBorder="1" applyAlignment="1">
      <alignment horizontal="center" vertical="center"/>
    </xf>
    <xf numFmtId="49" fontId="31" fillId="0" borderId="98" xfId="0" applyNumberFormat="1" applyFont="1" applyFill="1" applyBorder="1" applyAlignment="1">
      <alignment horizontal="center" vertical="center"/>
    </xf>
    <xf numFmtId="0" fontId="27" fillId="29" borderId="0" xfId="0" applyFont="1" applyFill="1" applyAlignment="1">
      <alignment vertical="center" wrapText="1"/>
    </xf>
    <xf numFmtId="0" fontId="27" fillId="0" borderId="0" xfId="0" applyFont="1" applyAlignment="1">
      <alignment vertical="center"/>
    </xf>
    <xf numFmtId="49" fontId="31" fillId="0" borderId="53" xfId="0" applyNumberFormat="1" applyFont="1" applyFill="1" applyBorder="1" applyAlignment="1">
      <alignment horizontal="center" vertical="center"/>
    </xf>
    <xf numFmtId="49" fontId="31" fillId="0" borderId="60" xfId="0" applyNumberFormat="1" applyFont="1" applyFill="1" applyBorder="1" applyAlignment="1">
      <alignment horizontal="center" vertical="center"/>
    </xf>
    <xf numFmtId="49" fontId="31" fillId="0" borderId="172" xfId="0" applyNumberFormat="1" applyFont="1" applyFill="1" applyBorder="1" applyAlignment="1">
      <alignment horizontal="center" vertical="center"/>
    </xf>
    <xf numFmtId="49" fontId="28" fillId="0" borderId="29" xfId="0" applyNumberFormat="1" applyFont="1" applyFill="1" applyBorder="1" applyAlignment="1">
      <alignment horizontal="center" vertical="center"/>
    </xf>
    <xf numFmtId="0" fontId="28" fillId="0" borderId="154" xfId="0" applyFont="1" applyFill="1" applyBorder="1" applyAlignment="1"/>
    <xf numFmtId="49" fontId="28" fillId="0" borderId="31" xfId="0" applyNumberFormat="1" applyFont="1" applyFill="1" applyBorder="1" applyAlignment="1">
      <alignment horizontal="center" vertical="center"/>
    </xf>
    <xf numFmtId="0" fontId="28" fillId="0" borderId="83" xfId="0" applyFont="1" applyFill="1" applyBorder="1" applyAlignment="1"/>
    <xf numFmtId="49" fontId="28" fillId="0" borderId="35" xfId="0" applyNumberFormat="1" applyFont="1" applyFill="1" applyBorder="1" applyAlignment="1">
      <alignment horizontal="center" vertical="center"/>
    </xf>
    <xf numFmtId="0" fontId="28" fillId="0" borderId="85" xfId="0" applyFont="1" applyFill="1" applyBorder="1" applyAlignment="1"/>
    <xf numFmtId="0" fontId="30" fillId="29" borderId="0" xfId="0" applyFont="1" applyFill="1" applyAlignment="1">
      <alignment horizontal="center" vertical="center" wrapText="1"/>
    </xf>
    <xf numFmtId="0" fontId="31" fillId="0" borderId="0" xfId="0" applyFont="1" applyAlignment="1">
      <alignment horizontal="center" vertical="center" wrapText="1"/>
    </xf>
    <xf numFmtId="0" fontId="32" fillId="29" borderId="94" xfId="0" applyFont="1" applyFill="1" applyBorder="1" applyAlignment="1">
      <alignment horizontal="left" vertical="center" wrapText="1"/>
    </xf>
    <xf numFmtId="0" fontId="32" fillId="0" borderId="27" xfId="0" applyFont="1" applyBorder="1" applyAlignment="1">
      <alignment horizontal="left" vertical="center" wrapText="1"/>
    </xf>
    <xf numFmtId="0" fontId="28" fillId="0" borderId="89" xfId="0" applyFont="1" applyBorder="1" applyAlignment="1">
      <alignment horizontal="left" vertical="center" wrapText="1"/>
    </xf>
    <xf numFmtId="49" fontId="28" fillId="0" borderId="131" xfId="0" applyNumberFormat="1" applyFont="1" applyFill="1" applyBorder="1" applyAlignment="1">
      <alignment horizontal="center" vertical="center"/>
    </xf>
    <xf numFmtId="0" fontId="28" fillId="0" borderId="102" xfId="0" applyFont="1" applyFill="1" applyBorder="1" applyAlignment="1"/>
    <xf numFmtId="0" fontId="27" fillId="29" borderId="0" xfId="0" applyFont="1" applyFill="1" applyAlignment="1">
      <alignment horizontal="left" vertical="center" wrapText="1"/>
    </xf>
    <xf numFmtId="0" fontId="32" fillId="29" borderId="53" xfId="0" applyFont="1" applyFill="1" applyBorder="1" applyAlignment="1">
      <alignment horizontal="left" vertical="center" wrapText="1"/>
    </xf>
    <xf numFmtId="0" fontId="32" fillId="0" borderId="60" xfId="0" applyFont="1" applyBorder="1" applyAlignment="1">
      <alignment horizontal="left" vertical="center" wrapText="1"/>
    </xf>
    <xf numFmtId="0" fontId="28" fillId="0" borderId="88" xfId="0" applyFont="1" applyBorder="1" applyAlignment="1">
      <alignment horizontal="left" vertical="center" wrapText="1"/>
    </xf>
    <xf numFmtId="0" fontId="32" fillId="29" borderId="103" xfId="0" applyFont="1" applyFill="1" applyBorder="1" applyAlignment="1">
      <alignment horizontal="left" vertical="center" wrapText="1"/>
    </xf>
    <xf numFmtId="0" fontId="32" fillId="0" borderId="28" xfId="0" applyFont="1" applyBorder="1" applyAlignment="1">
      <alignment horizontal="left" vertical="center" wrapText="1"/>
    </xf>
    <xf numFmtId="0" fontId="28" fillId="0" borderId="154" xfId="0" applyFont="1" applyBorder="1" applyAlignment="1">
      <alignment horizontal="left" vertical="center" wrapText="1"/>
    </xf>
    <xf numFmtId="0" fontId="32" fillId="29" borderId="124" xfId="0" applyFont="1" applyFill="1" applyBorder="1" applyAlignment="1">
      <alignment horizontal="left" vertical="center" wrapText="1"/>
    </xf>
    <xf numFmtId="0" fontId="32" fillId="0" borderId="49" xfId="0" applyFont="1" applyBorder="1" applyAlignment="1">
      <alignment horizontal="left" vertical="center" wrapText="1"/>
    </xf>
    <xf numFmtId="0" fontId="28" fillId="0" borderId="83" xfId="0" applyFont="1" applyBorder="1" applyAlignment="1">
      <alignment horizontal="left" vertical="center" wrapText="1"/>
    </xf>
    <xf numFmtId="0" fontId="32" fillId="29" borderId="93" xfId="0" applyFont="1" applyFill="1" applyBorder="1" applyAlignment="1">
      <alignment horizontal="left" vertical="center" wrapText="1"/>
    </xf>
    <xf numFmtId="0" fontId="32" fillId="0" borderId="0" xfId="0" applyFont="1" applyBorder="1" applyAlignment="1">
      <alignment horizontal="left" vertical="center" wrapText="1"/>
    </xf>
    <xf numFmtId="0" fontId="28" fillId="0" borderId="26" xfId="0" applyFont="1" applyBorder="1" applyAlignment="1">
      <alignment horizontal="left" vertical="center" wrapText="1"/>
    </xf>
    <xf numFmtId="0" fontId="32" fillId="29" borderId="125" xfId="0" applyFont="1" applyFill="1" applyBorder="1" applyAlignment="1">
      <alignment horizontal="left" vertical="center" wrapText="1"/>
    </xf>
    <xf numFmtId="0" fontId="32" fillId="0" borderId="2" xfId="0" applyFont="1" applyBorder="1" applyAlignment="1">
      <alignment horizontal="left" vertical="center" wrapText="1"/>
    </xf>
    <xf numFmtId="0" fontId="28" fillId="0" borderId="85" xfId="0" applyFont="1" applyBorder="1" applyAlignment="1">
      <alignment horizontal="left" vertical="center" wrapText="1"/>
    </xf>
    <xf numFmtId="49" fontId="33" fillId="29" borderId="0" xfId="0" applyNumberFormat="1" applyFont="1" applyFill="1" applyAlignment="1">
      <alignment horizontal="left" vertical="top" wrapText="1"/>
    </xf>
    <xf numFmtId="0" fontId="28" fillId="0" borderId="0" xfId="0" applyFont="1" applyAlignment="1">
      <alignment vertical="top" wrapText="1"/>
    </xf>
    <xf numFmtId="49" fontId="33" fillId="0" borderId="0" xfId="92" applyNumberFormat="1" applyFont="1" applyFill="1" applyAlignment="1">
      <alignment horizontal="left" vertical="center" wrapText="1"/>
    </xf>
    <xf numFmtId="49" fontId="27" fillId="0" borderId="35" xfId="92" applyNumberFormat="1" applyFont="1" applyFill="1" applyBorder="1" applyAlignment="1">
      <alignment horizontal="center" vertical="center"/>
    </xf>
    <xf numFmtId="0" fontId="27" fillId="0" borderId="85" xfId="92" applyFont="1" applyFill="1" applyBorder="1" applyAlignment="1"/>
    <xf numFmtId="49" fontId="27" fillId="0" borderId="29" xfId="92" applyNumberFormat="1" applyFont="1" applyFill="1" applyBorder="1" applyAlignment="1">
      <alignment horizontal="center" vertical="center"/>
    </xf>
    <xf numFmtId="0" fontId="27" fillId="0" borderId="154" xfId="92" applyFont="1" applyFill="1" applyBorder="1" applyAlignment="1"/>
    <xf numFmtId="0" fontId="27" fillId="0" borderId="100" xfId="92" applyFont="1" applyFill="1" applyBorder="1" applyAlignment="1">
      <alignment horizontal="left" vertical="center" wrapText="1"/>
    </xf>
    <xf numFmtId="0" fontId="27" fillId="0" borderId="4" xfId="92" applyFont="1" applyFill="1" applyBorder="1" applyAlignment="1">
      <alignment horizontal="left" vertical="center" wrapText="1"/>
    </xf>
    <xf numFmtId="0" fontId="27" fillId="0" borderId="102" xfId="92" applyFont="1" applyFill="1" applyBorder="1" applyAlignment="1">
      <alignment horizontal="left" vertical="center" wrapText="1"/>
    </xf>
    <xf numFmtId="0" fontId="27" fillId="0" borderId="125" xfId="92" applyFont="1" applyFill="1" applyBorder="1" applyAlignment="1">
      <alignment horizontal="left" vertical="center" wrapText="1"/>
    </xf>
    <xf numFmtId="0" fontId="27" fillId="0" borderId="2" xfId="92" applyFont="1" applyFill="1" applyBorder="1" applyAlignment="1">
      <alignment horizontal="left" vertical="center" wrapText="1"/>
    </xf>
    <xf numFmtId="0" fontId="27" fillId="0" borderId="85" xfId="92" applyFont="1" applyFill="1" applyBorder="1" applyAlignment="1">
      <alignment horizontal="left" vertical="center" wrapText="1"/>
    </xf>
    <xf numFmtId="0" fontId="27" fillId="0" borderId="103" xfId="92" applyFont="1" applyFill="1" applyBorder="1" applyAlignment="1">
      <alignment horizontal="left" vertical="center" wrapText="1"/>
    </xf>
    <xf numFmtId="0" fontId="27" fillId="0" borderId="28" xfId="92" applyFont="1" applyFill="1" applyBorder="1" applyAlignment="1">
      <alignment horizontal="left" vertical="center" wrapText="1"/>
    </xf>
    <xf numFmtId="0" fontId="27" fillId="0" borderId="154" xfId="92" applyFont="1" applyFill="1" applyBorder="1" applyAlignment="1">
      <alignment horizontal="left" vertical="center" wrapText="1"/>
    </xf>
    <xf numFmtId="0" fontId="27" fillId="0" borderId="0" xfId="96" applyFont="1" applyFill="1" applyBorder="1">
      <alignment vertical="center"/>
    </xf>
    <xf numFmtId="0" fontId="27" fillId="0" borderId="0" xfId="92" applyFont="1" applyFill="1" applyAlignment="1">
      <alignment horizontal="left" vertical="center"/>
    </xf>
    <xf numFmtId="49" fontId="81" fillId="0" borderId="93" xfId="92" applyNumberFormat="1" applyFont="1" applyFill="1" applyBorder="1" applyAlignment="1">
      <alignment horizontal="center" vertical="center"/>
    </xf>
    <xf numFmtId="49" fontId="81" fillId="0" borderId="0" xfId="92" applyNumberFormat="1" applyFont="1" applyFill="1" applyBorder="1" applyAlignment="1">
      <alignment horizontal="center" vertical="center"/>
    </xf>
    <xf numFmtId="49" fontId="81" fillId="0" borderId="42" xfId="92" applyNumberFormat="1" applyFont="1" applyFill="1" applyBorder="1" applyAlignment="1">
      <alignment horizontal="center" vertical="center"/>
    </xf>
    <xf numFmtId="49" fontId="81" fillId="0" borderId="94" xfId="92" applyNumberFormat="1" applyFont="1" applyFill="1" applyBorder="1" applyAlignment="1">
      <alignment horizontal="center" vertical="center"/>
    </xf>
    <xf numFmtId="49" fontId="81" fillId="0" borderId="27" xfId="92" applyNumberFormat="1" applyFont="1" applyFill="1" applyBorder="1" applyAlignment="1">
      <alignment horizontal="center" vertical="center"/>
    </xf>
    <xf numFmtId="49" fontId="81" fillId="0" borderId="98" xfId="92" applyNumberFormat="1" applyFont="1" applyFill="1" applyBorder="1" applyAlignment="1">
      <alignment horizontal="center" vertical="center"/>
    </xf>
    <xf numFmtId="49" fontId="81" fillId="0" borderId="53" xfId="92" applyNumberFormat="1" applyFont="1" applyFill="1" applyBorder="1" applyAlignment="1">
      <alignment horizontal="center" vertical="center"/>
    </xf>
    <xf numFmtId="49" fontId="81" fillId="0" borderId="60" xfId="92" applyNumberFormat="1" applyFont="1" applyFill="1" applyBorder="1" applyAlignment="1">
      <alignment horizontal="center" vertical="center"/>
    </xf>
    <xf numFmtId="49" fontId="81" fillId="0" borderId="172" xfId="92" applyNumberFormat="1" applyFont="1" applyFill="1" applyBorder="1" applyAlignment="1">
      <alignment horizontal="center" vertical="center"/>
    </xf>
    <xf numFmtId="49" fontId="27" fillId="0" borderId="31" xfId="92" applyNumberFormat="1" applyFont="1" applyFill="1" applyBorder="1" applyAlignment="1">
      <alignment horizontal="center" vertical="center"/>
    </xf>
    <xf numFmtId="0" fontId="27" fillId="0" borderId="83" xfId="92" applyFont="1" applyFill="1" applyBorder="1" applyAlignment="1"/>
    <xf numFmtId="0" fontId="30" fillId="0" borderId="0" xfId="92" applyFont="1" applyFill="1" applyAlignment="1">
      <alignment horizontal="center" vertical="center" wrapText="1"/>
    </xf>
    <xf numFmtId="0" fontId="27" fillId="0" borderId="0" xfId="92" applyFont="1" applyFill="1" applyBorder="1" applyAlignment="1">
      <alignment vertical="center" wrapText="1"/>
    </xf>
    <xf numFmtId="49" fontId="27" fillId="0" borderId="131" xfId="92" applyNumberFormat="1" applyFont="1" applyFill="1" applyBorder="1" applyAlignment="1">
      <alignment horizontal="center" vertical="center"/>
    </xf>
    <xf numFmtId="0" fontId="27" fillId="0" borderId="102" xfId="92" applyFont="1" applyFill="1" applyBorder="1" applyAlignment="1"/>
    <xf numFmtId="0" fontId="27" fillId="0" borderId="93" xfId="92" applyFont="1" applyFill="1" applyBorder="1" applyAlignment="1">
      <alignment horizontal="left" vertical="center" wrapText="1"/>
    </xf>
    <xf numFmtId="0" fontId="27" fillId="0" borderId="0" xfId="92" applyFont="1" applyFill="1" applyBorder="1" applyAlignment="1">
      <alignment horizontal="left" vertical="center" wrapText="1"/>
    </xf>
    <xf numFmtId="0" fontId="27" fillId="0" borderId="26" xfId="92" applyFont="1" applyFill="1" applyBorder="1" applyAlignment="1">
      <alignment horizontal="left" vertical="center" wrapText="1"/>
    </xf>
    <xf numFmtId="0" fontId="39" fillId="29" borderId="0" xfId="0" applyFont="1" applyFill="1" applyAlignment="1">
      <alignment horizontal="center"/>
    </xf>
    <xf numFmtId="0" fontId="35" fillId="0" borderId="0" xfId="0" applyFont="1" applyAlignment="1">
      <alignment horizontal="left" vertical="center"/>
    </xf>
    <xf numFmtId="0" fontId="37" fillId="29" borderId="0" xfId="0" applyFont="1" applyFill="1" applyAlignment="1">
      <alignment horizontal="center" vertical="center"/>
    </xf>
    <xf numFmtId="0" fontId="38" fillId="0" borderId="0" xfId="0" applyFont="1" applyAlignment="1">
      <alignment horizontal="center" vertical="center"/>
    </xf>
    <xf numFmtId="0" fontId="42" fillId="30" borderId="104" xfId="0" applyFont="1" applyFill="1" applyBorder="1" applyAlignment="1">
      <alignment horizontal="center" vertical="center"/>
    </xf>
    <xf numFmtId="0" fontId="42" fillId="30" borderId="1" xfId="0" applyFont="1" applyFill="1" applyBorder="1" applyAlignment="1">
      <alignment horizontal="center" vertical="center"/>
    </xf>
    <xf numFmtId="0" fontId="42" fillId="30" borderId="84" xfId="0" applyFont="1" applyFill="1" applyBorder="1" applyAlignment="1">
      <alignment horizontal="center" vertical="center"/>
    </xf>
    <xf numFmtId="0" fontId="44" fillId="29" borderId="94" xfId="0" applyFont="1" applyFill="1" applyBorder="1" applyAlignment="1">
      <alignment vertical="center" wrapText="1"/>
    </xf>
    <xf numFmtId="0" fontId="44" fillId="0" borderId="28" xfId="0" applyFont="1" applyBorder="1" applyAlignment="1">
      <alignment vertical="center"/>
    </xf>
    <xf numFmtId="49" fontId="32" fillId="29" borderId="55" xfId="89" applyNumberFormat="1" applyFont="1" applyFill="1" applyBorder="1" applyAlignment="1">
      <alignment horizontal="left" vertical="center"/>
    </xf>
    <xf numFmtId="0" fontId="46" fillId="29" borderId="2" xfId="0" applyFont="1" applyFill="1" applyBorder="1" applyAlignment="1">
      <alignment vertical="center"/>
    </xf>
    <xf numFmtId="0" fontId="44" fillId="29" borderId="53" xfId="0" applyFont="1" applyFill="1" applyBorder="1" applyAlignment="1" applyProtection="1">
      <alignment vertical="center" shrinkToFit="1"/>
      <protection locked="0"/>
    </xf>
    <xf numFmtId="0" fontId="44" fillId="29" borderId="60" xfId="0" applyFont="1" applyFill="1" applyBorder="1" applyAlignment="1" applyProtection="1">
      <alignment vertical="center" shrinkToFit="1"/>
      <protection locked="0"/>
    </xf>
    <xf numFmtId="0" fontId="44" fillId="29" borderId="88" xfId="0" applyFont="1" applyFill="1" applyBorder="1" applyAlignment="1" applyProtection="1">
      <alignment vertical="center" shrinkToFit="1"/>
      <protection locked="0"/>
    </xf>
    <xf numFmtId="0" fontId="44" fillId="29" borderId="94" xfId="0" applyFont="1" applyFill="1" applyBorder="1" applyAlignment="1" applyProtection="1">
      <alignment vertical="center" shrinkToFit="1"/>
      <protection locked="0"/>
    </xf>
    <xf numFmtId="0" fontId="44" fillId="29" borderId="27" xfId="0" applyFont="1" applyFill="1" applyBorder="1" applyAlignment="1" applyProtection="1">
      <alignment vertical="center" shrinkToFit="1"/>
      <protection locked="0"/>
    </xf>
    <xf numFmtId="0" fontId="44" fillId="29" borderId="89" xfId="0" applyFont="1" applyFill="1" applyBorder="1" applyAlignment="1" applyProtection="1">
      <alignment vertical="center" shrinkToFit="1"/>
      <protection locked="0"/>
    </xf>
    <xf numFmtId="0" fontId="72" fillId="29" borderId="104" xfId="0" applyFont="1" applyFill="1" applyBorder="1" applyAlignment="1">
      <alignment vertical="center" wrapText="1"/>
    </xf>
    <xf numFmtId="0" fontId="0" fillId="29" borderId="1" xfId="0" applyFill="1" applyBorder="1" applyAlignment="1">
      <alignment vertical="center"/>
    </xf>
    <xf numFmtId="3" fontId="33" fillId="29" borderId="0" xfId="69" applyNumberFormat="1" applyFont="1" applyFill="1" applyBorder="1" applyAlignment="1">
      <alignment vertical="top" wrapText="1"/>
    </xf>
    <xf numFmtId="0" fontId="33" fillId="29" borderId="0" xfId="0" applyFont="1" applyFill="1" applyAlignment="1">
      <alignment vertical="top" wrapText="1"/>
    </xf>
    <xf numFmtId="0" fontId="44" fillId="0" borderId="60" xfId="0" applyFont="1" applyBorder="1" applyAlignment="1" applyProtection="1">
      <alignment vertical="center" shrinkToFit="1"/>
      <protection locked="0"/>
    </xf>
    <xf numFmtId="0" fontId="44" fillId="0" borderId="88" xfId="0" applyFont="1" applyBorder="1" applyAlignment="1" applyProtection="1">
      <alignment vertical="center" shrinkToFit="1"/>
      <protection locked="0"/>
    </xf>
    <xf numFmtId="0" fontId="44" fillId="0" borderId="94" xfId="0" applyFont="1" applyBorder="1" applyAlignment="1" applyProtection="1">
      <alignment vertical="center" shrinkToFit="1"/>
      <protection locked="0"/>
    </xf>
    <xf numFmtId="0" fontId="44" fillId="0" borderId="27" xfId="0" applyFont="1" applyBorder="1" applyAlignment="1" applyProtection="1">
      <alignment vertical="center" shrinkToFit="1"/>
      <protection locked="0"/>
    </xf>
    <xf numFmtId="0" fontId="44" fillId="0" borderId="89" xfId="0" applyFont="1" applyBorder="1" applyAlignment="1" applyProtection="1">
      <alignment vertical="center" shrinkToFit="1"/>
      <protection locked="0"/>
    </xf>
    <xf numFmtId="3" fontId="33" fillId="29" borderId="0" xfId="69" applyNumberFormat="1" applyFont="1" applyFill="1" applyBorder="1" applyAlignment="1">
      <alignment vertical="top"/>
    </xf>
    <xf numFmtId="0" fontId="28" fillId="0" borderId="0" xfId="0" applyFont="1" applyAlignment="1">
      <alignment vertical="top"/>
    </xf>
    <xf numFmtId="0" fontId="33" fillId="0" borderId="0" xfId="0" applyFont="1" applyAlignment="1">
      <alignment vertical="top"/>
    </xf>
    <xf numFmtId="0" fontId="33" fillId="29" borderId="0" xfId="0" applyFont="1" applyFill="1" applyAlignment="1">
      <alignment vertical="top"/>
    </xf>
    <xf numFmtId="0" fontId="44" fillId="29" borderId="94" xfId="0" applyFont="1" applyFill="1" applyBorder="1" applyAlignment="1">
      <alignment horizontal="left" vertical="center"/>
    </xf>
    <xf numFmtId="0" fontId="44" fillId="29" borderId="27" xfId="0" applyFont="1" applyFill="1" applyBorder="1" applyAlignment="1">
      <alignment horizontal="left" vertical="center"/>
    </xf>
    <xf numFmtId="0" fontId="76" fillId="0" borderId="27" xfId="0" applyFont="1" applyBorder="1" applyAlignment="1">
      <alignment horizontal="left"/>
    </xf>
    <xf numFmtId="0" fontId="44" fillId="29" borderId="173" xfId="0" applyFont="1" applyFill="1" applyBorder="1" applyAlignment="1">
      <alignment horizontal="left" vertical="center" indent="1"/>
    </xf>
    <xf numFmtId="0" fontId="90" fillId="0" borderId="166" xfId="0" applyFont="1" applyBorder="1" applyAlignment="1">
      <alignment horizontal="left" vertical="center" indent="1"/>
    </xf>
    <xf numFmtId="0" fontId="44" fillId="29" borderId="2" xfId="0" applyFont="1" applyFill="1" applyBorder="1" applyAlignment="1">
      <alignment vertical="center"/>
    </xf>
    <xf numFmtId="0" fontId="90" fillId="0" borderId="2" xfId="0" applyFont="1" applyBorder="1" applyAlignment="1">
      <alignment vertical="center"/>
    </xf>
    <xf numFmtId="0" fontId="44" fillId="29" borderId="46" xfId="0" applyFont="1" applyFill="1" applyBorder="1" applyAlignment="1">
      <alignment horizontal="left" vertical="center" indent="1"/>
    </xf>
    <xf numFmtId="0" fontId="90" fillId="0" borderId="77" xfId="0" applyFont="1" applyBorder="1" applyAlignment="1">
      <alignment horizontal="left" vertical="center" indent="1"/>
    </xf>
    <xf numFmtId="0" fontId="37" fillId="29" borderId="0" xfId="0" applyFont="1" applyFill="1" applyAlignment="1">
      <alignment horizontal="center" vertical="center" wrapText="1"/>
    </xf>
    <xf numFmtId="0" fontId="44" fillId="29" borderId="1" xfId="0" applyFont="1" applyFill="1" applyBorder="1" applyAlignment="1">
      <alignment horizontal="left" vertical="center"/>
    </xf>
    <xf numFmtId="0" fontId="79" fillId="29" borderId="1" xfId="0" applyFont="1" applyFill="1" applyBorder="1" applyAlignment="1">
      <alignment horizontal="left" vertical="center"/>
    </xf>
    <xf numFmtId="0" fontId="0" fillId="0" borderId="0" xfId="0" applyAlignment="1">
      <alignment horizontal="left" vertical="center"/>
    </xf>
    <xf numFmtId="3" fontId="37" fillId="29" borderId="0" xfId="69" applyNumberFormat="1" applyFont="1" applyFill="1" applyAlignment="1">
      <alignment horizontal="center" vertical="center"/>
    </xf>
    <xf numFmtId="0" fontId="50" fillId="0" borderId="0" xfId="0" applyFont="1" applyAlignment="1">
      <alignment horizontal="center" vertical="center"/>
    </xf>
    <xf numFmtId="3" fontId="42" fillId="30" borderId="53" xfId="69" applyNumberFormat="1" applyFont="1" applyFill="1" applyBorder="1" applyAlignment="1">
      <alignment horizontal="center" vertical="center"/>
    </xf>
    <xf numFmtId="0" fontId="42" fillId="30" borderId="60" xfId="0" applyFont="1" applyFill="1" applyBorder="1" applyAlignment="1">
      <alignment horizontal="center" vertical="center"/>
    </xf>
    <xf numFmtId="0" fontId="42" fillId="30" borderId="88" xfId="0" applyFont="1" applyFill="1" applyBorder="1" applyAlignment="1">
      <alignment horizontal="center" vertical="center"/>
    </xf>
    <xf numFmtId="3" fontId="42" fillId="30" borderId="93" xfId="69" applyNumberFormat="1" applyFont="1" applyFill="1" applyBorder="1" applyAlignment="1">
      <alignment horizontal="center" vertical="center"/>
    </xf>
    <xf numFmtId="0" fontId="42" fillId="30" borderId="0" xfId="0" applyFont="1" applyFill="1" applyBorder="1" applyAlignment="1">
      <alignment horizontal="center" vertical="center"/>
    </xf>
    <xf numFmtId="0" fontId="42" fillId="30" borderId="26" xfId="0" applyFont="1" applyFill="1" applyBorder="1" applyAlignment="1">
      <alignment horizontal="center" vertical="center"/>
    </xf>
    <xf numFmtId="0" fontId="42" fillId="30" borderId="94" xfId="0" applyFont="1" applyFill="1" applyBorder="1" applyAlignment="1">
      <alignment horizontal="center" vertical="center"/>
    </xf>
    <xf numFmtId="0" fontId="42" fillId="30" borderId="27" xfId="0" applyFont="1" applyFill="1" applyBorder="1" applyAlignment="1">
      <alignment horizontal="center" vertical="center"/>
    </xf>
    <xf numFmtId="0" fontId="42" fillId="30" borderId="89" xfId="0" applyFont="1" applyFill="1" applyBorder="1" applyAlignment="1">
      <alignment horizontal="center" vertical="center"/>
    </xf>
    <xf numFmtId="0" fontId="52" fillId="30" borderId="91" xfId="0" applyFont="1" applyFill="1" applyBorder="1" applyAlignment="1">
      <alignment horizontal="center" vertical="center"/>
    </xf>
    <xf numFmtId="0" fontId="52" fillId="30" borderId="51" xfId="0" applyFont="1" applyFill="1" applyBorder="1" applyAlignment="1">
      <alignment horizontal="center" vertical="center"/>
    </xf>
    <xf numFmtId="0" fontId="52" fillId="30" borderId="32" xfId="0" applyFont="1" applyFill="1" applyBorder="1" applyAlignment="1">
      <alignment horizontal="center" vertical="center"/>
    </xf>
    <xf numFmtId="0" fontId="42" fillId="30" borderId="53" xfId="0" applyFont="1" applyFill="1" applyBorder="1" applyAlignment="1">
      <alignment horizontal="center" vertical="center"/>
    </xf>
    <xf numFmtId="0" fontId="42" fillId="30" borderId="124" xfId="0" applyFont="1" applyFill="1" applyBorder="1" applyAlignment="1">
      <alignment horizontal="center" vertical="center"/>
    </xf>
    <xf numFmtId="0" fontId="42" fillId="30" borderId="49" xfId="0" applyFont="1" applyFill="1" applyBorder="1" applyAlignment="1">
      <alignment horizontal="center" vertical="center"/>
    </xf>
    <xf numFmtId="0" fontId="42" fillId="30" borderId="83" xfId="0" applyFont="1" applyFill="1" applyBorder="1" applyAlignment="1">
      <alignment horizontal="center" vertical="center"/>
    </xf>
    <xf numFmtId="180" fontId="44" fillId="29" borderId="53" xfId="0" applyNumberFormat="1" applyFont="1" applyFill="1" applyBorder="1" applyAlignment="1" applyProtection="1">
      <alignment vertical="center" shrinkToFit="1"/>
      <protection locked="0"/>
    </xf>
    <xf numFmtId="180" fontId="44" fillId="29" borderId="60" xfId="0" applyNumberFormat="1" applyFont="1" applyFill="1" applyBorder="1" applyAlignment="1" applyProtection="1">
      <alignment vertical="center" shrinkToFit="1"/>
      <protection locked="0"/>
    </xf>
    <xf numFmtId="180" fontId="44" fillId="29" borderId="94" xfId="0" applyNumberFormat="1" applyFont="1" applyFill="1" applyBorder="1" applyAlignment="1" applyProtection="1">
      <alignment vertical="center" shrinkToFit="1"/>
      <protection locked="0"/>
    </xf>
    <xf numFmtId="180" fontId="44" fillId="29" borderId="27" xfId="0" applyNumberFormat="1" applyFont="1" applyFill="1" applyBorder="1" applyAlignment="1" applyProtection="1">
      <alignment vertical="center" shrinkToFit="1"/>
      <protection locked="0"/>
    </xf>
    <xf numFmtId="0" fontId="79" fillId="29" borderId="78" xfId="0" applyFont="1" applyFill="1" applyBorder="1" applyAlignment="1">
      <alignment horizontal="left" vertical="center"/>
    </xf>
    <xf numFmtId="3" fontId="33" fillId="29" borderId="0" xfId="69" applyNumberFormat="1" applyFont="1" applyFill="1" applyBorder="1" applyAlignment="1" applyProtection="1">
      <alignment vertical="top"/>
    </xf>
    <xf numFmtId="0" fontId="28" fillId="0" borderId="0" xfId="0" applyFont="1" applyAlignment="1" applyProtection="1">
      <alignment vertical="top"/>
    </xf>
    <xf numFmtId="0" fontId="0" fillId="0" borderId="45" xfId="98" applyFont="1" applyBorder="1" applyAlignment="1">
      <alignment horizontal="center" vertical="center"/>
    </xf>
    <xf numFmtId="0" fontId="12" fillId="0" borderId="19" xfId="98" applyFont="1" applyBorder="1" applyAlignment="1">
      <alignment horizontal="center" vertical="center"/>
    </xf>
    <xf numFmtId="38" fontId="12" fillId="25" borderId="45" xfId="69" applyFill="1" applyBorder="1" applyAlignment="1">
      <alignment horizontal="center" vertical="center"/>
    </xf>
    <xf numFmtId="0" fontId="12" fillId="0" borderId="45" xfId="60" applyNumberFormat="1" applyFill="1" applyBorder="1" applyAlignment="1">
      <alignment horizontal="center" vertical="center"/>
    </xf>
    <xf numFmtId="0" fontId="0" fillId="0" borderId="3" xfId="98" applyFont="1" applyBorder="1" applyAlignment="1">
      <alignment horizontal="center" vertical="center"/>
    </xf>
    <xf numFmtId="0" fontId="12" fillId="0" borderId="3" xfId="98" applyFont="1" applyBorder="1" applyAlignment="1">
      <alignment horizontal="center" vertical="center"/>
    </xf>
    <xf numFmtId="0" fontId="0" fillId="0" borderId="35" xfId="98" applyFont="1" applyBorder="1" applyAlignment="1">
      <alignment horizontal="center" vertical="center"/>
    </xf>
    <xf numFmtId="0" fontId="12" fillId="0" borderId="34" xfId="98" applyFont="1" applyBorder="1" applyAlignment="1">
      <alignment horizontal="center" vertical="center"/>
    </xf>
    <xf numFmtId="0" fontId="0" fillId="33" borderId="189" xfId="98" applyFont="1" applyFill="1" applyBorder="1" applyAlignment="1">
      <alignment horizontal="center" vertical="center" wrapText="1"/>
    </xf>
    <xf numFmtId="0" fontId="12" fillId="33" borderId="45" xfId="98" applyFont="1" applyFill="1" applyBorder="1" applyAlignment="1">
      <alignment horizontal="center" vertical="center" wrapText="1"/>
    </xf>
    <xf numFmtId="0" fontId="12" fillId="33" borderId="191" xfId="98" applyFont="1" applyFill="1" applyBorder="1" applyAlignment="1">
      <alignment horizontal="center" vertical="center" wrapText="1"/>
    </xf>
    <xf numFmtId="0" fontId="0" fillId="34" borderId="189" xfId="98" applyFont="1" applyFill="1" applyBorder="1" applyAlignment="1">
      <alignment horizontal="center" vertical="center" wrapText="1"/>
    </xf>
    <xf numFmtId="0" fontId="12" fillId="34" borderId="45" xfId="98" applyFont="1" applyFill="1" applyBorder="1" applyAlignment="1">
      <alignment horizontal="center" vertical="center" wrapText="1"/>
    </xf>
    <xf numFmtId="0" fontId="12" fillId="34" borderId="191" xfId="98" applyFont="1" applyFill="1" applyBorder="1" applyAlignment="1">
      <alignment horizontal="center" vertical="center" wrapText="1"/>
    </xf>
    <xf numFmtId="0" fontId="0" fillId="35" borderId="189" xfId="98" applyFont="1" applyFill="1" applyBorder="1" applyAlignment="1">
      <alignment horizontal="center" vertical="center" wrapText="1"/>
    </xf>
    <xf numFmtId="0" fontId="12" fillId="35" borderId="45" xfId="98" applyFont="1" applyFill="1" applyBorder="1" applyAlignment="1">
      <alignment horizontal="center" vertical="center" wrapText="1"/>
    </xf>
    <xf numFmtId="0" fontId="12" fillId="35" borderId="191" xfId="98" applyFont="1" applyFill="1" applyBorder="1" applyAlignment="1">
      <alignment horizontal="center" vertical="center" wrapText="1"/>
    </xf>
    <xf numFmtId="0" fontId="0" fillId="36" borderId="189" xfId="98" applyFont="1" applyFill="1" applyBorder="1" applyAlignment="1">
      <alignment horizontal="center" vertical="center" wrapText="1"/>
    </xf>
    <xf numFmtId="0" fontId="12" fillId="36" borderId="45" xfId="98" applyFont="1" applyFill="1" applyBorder="1" applyAlignment="1">
      <alignment horizontal="center" vertical="center" wrapText="1"/>
    </xf>
    <xf numFmtId="0" fontId="12" fillId="36" borderId="191" xfId="98" applyFont="1" applyFill="1" applyBorder="1" applyAlignment="1">
      <alignment horizontal="center" vertical="center" wrapText="1"/>
    </xf>
    <xf numFmtId="0" fontId="12" fillId="16" borderId="43" xfId="98" applyFill="1" applyBorder="1" applyAlignment="1">
      <alignment horizontal="center" vertical="center"/>
    </xf>
    <xf numFmtId="0" fontId="12" fillId="16" borderId="55" xfId="98" applyFill="1" applyBorder="1" applyAlignment="1">
      <alignment horizontal="center" vertical="center"/>
    </xf>
    <xf numFmtId="0" fontId="12" fillId="16" borderId="31" xfId="98" applyFill="1" applyBorder="1" applyAlignment="1">
      <alignment horizontal="center" vertical="center"/>
    </xf>
    <xf numFmtId="0" fontId="12" fillId="16" borderId="49" xfId="98" applyFill="1" applyBorder="1" applyAlignment="1">
      <alignment horizontal="center" vertical="center"/>
    </xf>
    <xf numFmtId="0" fontId="0" fillId="0" borderId="33" xfId="98" applyFont="1" applyBorder="1" applyAlignment="1">
      <alignment vertical="center"/>
    </xf>
    <xf numFmtId="0" fontId="12" fillId="0" borderId="0" xfId="98" applyFont="1" applyBorder="1" applyAlignment="1">
      <alignment vertical="center"/>
    </xf>
    <xf numFmtId="0" fontId="12" fillId="0" borderId="42" xfId="98" applyFont="1" applyBorder="1" applyAlignment="1">
      <alignment vertical="center"/>
    </xf>
    <xf numFmtId="0" fontId="12" fillId="0" borderId="33" xfId="98" applyFont="1" applyBorder="1" applyAlignment="1">
      <alignment vertical="center"/>
    </xf>
    <xf numFmtId="0" fontId="12" fillId="0" borderId="43" xfId="95" applyBorder="1" applyAlignment="1">
      <alignment horizontal="center" vertical="center"/>
    </xf>
    <xf numFmtId="0" fontId="12" fillId="0" borderId="55" xfId="95" applyBorder="1" applyAlignment="1">
      <alignment horizontal="center" vertical="center"/>
    </xf>
    <xf numFmtId="0" fontId="12" fillId="0" borderId="113" xfId="95" applyBorder="1" applyAlignment="1">
      <alignment horizontal="center" vertical="center"/>
    </xf>
    <xf numFmtId="0" fontId="102" fillId="0" borderId="0" xfId="99" applyFont="1" applyFill="1" applyAlignment="1">
      <alignment horizontal="left" vertical="center"/>
    </xf>
    <xf numFmtId="0" fontId="12" fillId="0" borderId="3" xfId="95" applyBorder="1" applyAlignment="1">
      <alignment horizontal="center" vertical="center"/>
    </xf>
    <xf numFmtId="0" fontId="12" fillId="0" borderId="174" xfId="95" applyBorder="1" applyAlignment="1">
      <alignment horizontal="center" vertical="center"/>
    </xf>
    <xf numFmtId="38" fontId="49" fillId="0" borderId="120" xfId="69" applyNumberFormat="1" applyFont="1" applyFill="1" applyBorder="1" applyAlignment="1">
      <alignment horizontal="center" vertical="center"/>
    </xf>
    <xf numFmtId="38" fontId="49" fillId="0" borderId="137" xfId="69" applyNumberFormat="1" applyFont="1" applyFill="1" applyBorder="1" applyAlignment="1">
      <alignment horizontal="center" vertical="center"/>
    </xf>
    <xf numFmtId="0" fontId="12" fillId="0" borderId="35" xfId="95" applyBorder="1" applyAlignment="1">
      <alignment horizontal="center" vertical="center"/>
    </xf>
    <xf numFmtId="0" fontId="12" fillId="0" borderId="2" xfId="95" applyBorder="1" applyAlignment="1">
      <alignment horizontal="center" vertical="center"/>
    </xf>
    <xf numFmtId="0" fontId="12" fillId="0" borderId="34" xfId="95" applyBorder="1" applyAlignment="1">
      <alignment horizontal="center" vertical="center"/>
    </xf>
    <xf numFmtId="0" fontId="44" fillId="0" borderId="33" xfId="95" applyFont="1" applyBorder="1" applyAlignment="1">
      <alignment horizontal="center" vertical="center"/>
    </xf>
    <xf numFmtId="0" fontId="44" fillId="0" borderId="0" xfId="95" applyFont="1" applyBorder="1" applyAlignment="1">
      <alignment horizontal="center" vertical="center"/>
    </xf>
    <xf numFmtId="0" fontId="49" fillId="0" borderId="0" xfId="95" applyFont="1" applyBorder="1" applyAlignment="1">
      <alignment horizontal="center" vertical="center"/>
    </xf>
    <xf numFmtId="0" fontId="44" fillId="0" borderId="2" xfId="95" applyFont="1" applyBorder="1" applyAlignment="1">
      <alignment horizontal="center" vertical="center"/>
    </xf>
    <xf numFmtId="0" fontId="44" fillId="0" borderId="34" xfId="95" applyFont="1" applyBorder="1" applyAlignment="1">
      <alignment horizontal="center" vertical="center"/>
    </xf>
    <xf numFmtId="38" fontId="49" fillId="0" borderId="119" xfId="69" applyNumberFormat="1" applyFont="1" applyFill="1" applyBorder="1" applyAlignment="1">
      <alignment horizontal="center" vertical="center"/>
    </xf>
    <xf numFmtId="38" fontId="49" fillId="0" borderId="133" xfId="69" applyNumberFormat="1" applyFont="1" applyFill="1" applyBorder="1" applyAlignment="1">
      <alignment horizontal="center" vertical="center"/>
    </xf>
    <xf numFmtId="38" fontId="49" fillId="0" borderId="115" xfId="69" applyNumberFormat="1" applyFont="1" applyFill="1" applyBorder="1" applyAlignment="1">
      <alignment horizontal="center" vertical="center"/>
    </xf>
    <xf numFmtId="38" fontId="49" fillId="0" borderId="135" xfId="69" applyNumberFormat="1" applyFont="1" applyFill="1" applyBorder="1" applyAlignment="1">
      <alignment horizontal="center" vertical="center"/>
    </xf>
    <xf numFmtId="0" fontId="44" fillId="0" borderId="119" xfId="95" applyFont="1" applyBorder="1" applyAlignment="1">
      <alignment horizontal="center" vertical="center"/>
    </xf>
    <xf numFmtId="0" fontId="44" fillId="0" borderId="133" xfId="95" applyFont="1" applyBorder="1" applyAlignment="1">
      <alignment horizontal="center" vertical="center"/>
    </xf>
    <xf numFmtId="38" fontId="49" fillId="0" borderId="115" xfId="95" applyNumberFormat="1" applyFont="1" applyFill="1" applyBorder="1" applyAlignment="1">
      <alignment horizontal="center" vertical="center"/>
    </xf>
    <xf numFmtId="0" fontId="49" fillId="0" borderId="135" xfId="95" applyFont="1" applyFill="1" applyBorder="1" applyAlignment="1">
      <alignment horizontal="center" vertical="center"/>
    </xf>
    <xf numFmtId="0" fontId="49" fillId="0" borderId="115" xfId="95" applyFont="1" applyFill="1" applyBorder="1" applyAlignment="1">
      <alignment horizontal="center" vertical="center"/>
    </xf>
    <xf numFmtId="0" fontId="49" fillId="0" borderId="31" xfId="95" applyFont="1" applyFill="1" applyBorder="1" applyAlignment="1">
      <alignment horizontal="center" vertical="center"/>
    </xf>
    <xf numFmtId="0" fontId="49" fillId="0" borderId="36" xfId="95" applyFont="1" applyFill="1" applyBorder="1" applyAlignment="1">
      <alignment horizontal="center" vertical="center"/>
    </xf>
    <xf numFmtId="0" fontId="39" fillId="0" borderId="0" xfId="101" applyFont="1" applyAlignment="1">
      <alignment horizontal="center" vertical="center"/>
    </xf>
    <xf numFmtId="0" fontId="28" fillId="0" borderId="58" xfId="101" applyFont="1" applyBorder="1" applyAlignment="1">
      <alignment horizontal="center" vertical="center" wrapText="1"/>
    </xf>
    <xf numFmtId="0" fontId="28" fillId="0" borderId="19" xfId="101" applyFont="1" applyBorder="1" applyAlignment="1">
      <alignment horizontal="center" vertical="center" wrapText="1"/>
    </xf>
    <xf numFmtId="0" fontId="28" fillId="0" borderId="43" xfId="101" applyFont="1" applyBorder="1" applyAlignment="1">
      <alignment horizontal="center" vertical="center"/>
    </xf>
    <xf numFmtId="0" fontId="28" fillId="0" borderId="31" xfId="101" applyFont="1" applyBorder="1" applyAlignment="1">
      <alignment horizontal="center" vertical="center"/>
    </xf>
    <xf numFmtId="0" fontId="28" fillId="0" borderId="55" xfId="101" applyFont="1" applyBorder="1" applyAlignment="1">
      <alignment horizontal="center" vertical="center" wrapText="1"/>
    </xf>
    <xf numFmtId="0" fontId="28" fillId="0" borderId="113" xfId="101" applyFont="1" applyBorder="1" applyAlignment="1">
      <alignment horizontal="center" vertical="center" wrapText="1"/>
    </xf>
    <xf numFmtId="0" fontId="28" fillId="0" borderId="49" xfId="101" applyFont="1" applyBorder="1" applyAlignment="1">
      <alignment horizontal="center" vertical="center" wrapText="1"/>
    </xf>
    <xf numFmtId="0" fontId="28" fillId="0" borderId="36" xfId="101" applyFont="1" applyBorder="1" applyAlignment="1">
      <alignment horizontal="center" vertical="center" wrapText="1"/>
    </xf>
    <xf numFmtId="0" fontId="28" fillId="0" borderId="58" xfId="101" applyFont="1" applyBorder="1" applyAlignment="1">
      <alignment horizontal="center" vertical="center"/>
    </xf>
    <xf numFmtId="0" fontId="28" fillId="0" borderId="45" xfId="101" applyFont="1" applyBorder="1" applyAlignment="1">
      <alignment horizontal="center" vertical="center"/>
    </xf>
    <xf numFmtId="3" fontId="46" fillId="29" borderId="2" xfId="69" applyNumberFormat="1" applyFont="1" applyFill="1" applyBorder="1" applyAlignment="1">
      <alignment vertical="center"/>
    </xf>
    <xf numFmtId="0" fontId="54" fillId="0" borderId="2" xfId="0" applyFont="1" applyBorder="1" applyAlignment="1">
      <alignment vertical="center"/>
    </xf>
    <xf numFmtId="3" fontId="46" fillId="29" borderId="4" xfId="69" applyNumberFormat="1" applyFont="1" applyFill="1" applyBorder="1" applyAlignment="1">
      <alignment horizontal="left" vertical="center"/>
    </xf>
    <xf numFmtId="0" fontId="54" fillId="0" borderId="4" xfId="0" applyFont="1" applyBorder="1" applyAlignment="1">
      <alignment vertical="center"/>
    </xf>
    <xf numFmtId="0" fontId="46" fillId="29" borderId="35" xfId="0" applyFont="1" applyFill="1" applyBorder="1" applyAlignment="1">
      <alignment horizontal="left" vertical="center"/>
    </xf>
    <xf numFmtId="0" fontId="46" fillId="29" borderId="43" xfId="0" applyFont="1" applyFill="1" applyBorder="1" applyAlignment="1">
      <alignment horizontal="left" vertical="center"/>
    </xf>
    <xf numFmtId="0" fontId="54" fillId="0" borderId="55" xfId="0" applyFont="1" applyBorder="1" applyAlignment="1">
      <alignment vertical="center"/>
    </xf>
    <xf numFmtId="0" fontId="46" fillId="29" borderId="2" xfId="0" applyFont="1" applyFill="1" applyBorder="1" applyAlignment="1">
      <alignment horizontal="left" vertical="center"/>
    </xf>
    <xf numFmtId="3" fontId="46" fillId="29" borderId="2" xfId="69" applyNumberFormat="1" applyFont="1" applyFill="1" applyBorder="1" applyAlignment="1">
      <alignment horizontal="left" vertical="center"/>
    </xf>
    <xf numFmtId="3" fontId="46" fillId="29" borderId="3" xfId="69" applyNumberFormat="1" applyFont="1" applyFill="1" applyBorder="1" applyAlignment="1">
      <alignment horizontal="left" vertical="center"/>
    </xf>
    <xf numFmtId="3" fontId="46" fillId="29" borderId="22" xfId="69" applyNumberFormat="1" applyFont="1" applyFill="1" applyBorder="1" applyAlignment="1">
      <alignment horizontal="left" vertical="center"/>
    </xf>
    <xf numFmtId="0" fontId="60" fillId="30" borderId="53" xfId="0" applyFont="1" applyFill="1" applyBorder="1" applyAlignment="1">
      <alignment horizontal="center" vertical="center"/>
    </xf>
    <xf numFmtId="0" fontId="60" fillId="30" borderId="60" xfId="0" applyFont="1" applyFill="1" applyBorder="1" applyAlignment="1">
      <alignment horizontal="center" vertical="center"/>
    </xf>
    <xf numFmtId="0" fontId="60" fillId="30" borderId="124" xfId="0" applyFont="1" applyFill="1" applyBorder="1" applyAlignment="1">
      <alignment horizontal="center" vertical="center"/>
    </xf>
    <xf numFmtId="0" fontId="60" fillId="30" borderId="49" xfId="0" applyFont="1" applyFill="1" applyBorder="1" applyAlignment="1">
      <alignment horizontal="center" vertical="center"/>
    </xf>
    <xf numFmtId="0" fontId="60" fillId="30" borderId="88" xfId="0" applyFont="1" applyFill="1" applyBorder="1" applyAlignment="1">
      <alignment horizontal="center" vertical="center"/>
    </xf>
    <xf numFmtId="0" fontId="60" fillId="30" borderId="83" xfId="0" applyFont="1" applyFill="1" applyBorder="1" applyAlignment="1">
      <alignment horizontal="center" vertical="center"/>
    </xf>
    <xf numFmtId="3" fontId="46" fillId="29" borderId="128" xfId="69" applyNumberFormat="1" applyFont="1" applyFill="1" applyBorder="1" applyAlignment="1">
      <alignment vertical="center"/>
    </xf>
    <xf numFmtId="0" fontId="54" fillId="0" borderId="86" xfId="0" applyFont="1" applyBorder="1" applyAlignment="1">
      <alignment vertical="center"/>
    </xf>
    <xf numFmtId="3" fontId="46" fillId="29" borderId="94" xfId="69" applyNumberFormat="1" applyFont="1" applyFill="1" applyBorder="1" applyAlignment="1">
      <alignment vertical="center"/>
    </xf>
    <xf numFmtId="0" fontId="54" fillId="0" borderId="27" xfId="0" applyFont="1" applyBorder="1" applyAlignment="1">
      <alignment vertical="center"/>
    </xf>
    <xf numFmtId="3" fontId="46" fillId="29" borderId="86" xfId="69" applyNumberFormat="1" applyFont="1" applyFill="1" applyBorder="1" applyAlignment="1">
      <alignment vertical="center"/>
    </xf>
    <xf numFmtId="3" fontId="46" fillId="29" borderId="103" xfId="69" applyNumberFormat="1" applyFont="1" applyFill="1" applyBorder="1" applyAlignment="1">
      <alignment vertical="center"/>
    </xf>
    <xf numFmtId="0" fontId="54" fillId="0" borderId="28" xfId="0" applyFont="1" applyBorder="1" applyAlignment="1">
      <alignment vertical="center"/>
    </xf>
    <xf numFmtId="3" fontId="46" fillId="29" borderId="130" xfId="69" applyNumberFormat="1" applyFont="1" applyFill="1" applyBorder="1" applyAlignment="1">
      <alignment vertical="center"/>
    </xf>
    <xf numFmtId="0" fontId="54" fillId="0" borderId="114" xfId="0" applyFont="1" applyBorder="1" applyAlignment="1">
      <alignment vertical="center"/>
    </xf>
    <xf numFmtId="3" fontId="46" fillId="29" borderId="77" xfId="69" applyNumberFormat="1" applyFont="1" applyFill="1" applyBorder="1" applyAlignment="1">
      <alignment vertical="center"/>
    </xf>
    <xf numFmtId="0" fontId="54" fillId="0" borderId="77" xfId="0" applyFont="1" applyBorder="1" applyAlignment="1">
      <alignment vertical="center"/>
    </xf>
    <xf numFmtId="3" fontId="46" fillId="29" borderId="166" xfId="69" applyNumberFormat="1" applyFont="1" applyFill="1" applyBorder="1" applyAlignment="1">
      <alignment vertical="center"/>
    </xf>
    <xf numFmtId="0" fontId="54" fillId="0" borderId="166" xfId="0" applyFont="1" applyBorder="1" applyAlignment="1">
      <alignment vertical="center"/>
    </xf>
    <xf numFmtId="3" fontId="46" fillId="29" borderId="57" xfId="69" applyNumberFormat="1" applyFont="1" applyFill="1" applyBorder="1" applyAlignment="1">
      <alignment vertical="center"/>
    </xf>
    <xf numFmtId="0" fontId="54" fillId="0" borderId="55" xfId="0" applyFont="1" applyBorder="1" applyAlignment="1"/>
    <xf numFmtId="0" fontId="60" fillId="30" borderId="91" xfId="0" applyFont="1" applyFill="1" applyBorder="1" applyAlignment="1">
      <alignment horizontal="center" vertical="center"/>
    </xf>
    <xf numFmtId="0" fontId="60" fillId="30" borderId="51" xfId="0" applyFont="1" applyFill="1" applyBorder="1" applyAlignment="1">
      <alignment horizontal="center" vertical="center"/>
    </xf>
    <xf numFmtId="0" fontId="60" fillId="30" borderId="32" xfId="0" applyFont="1" applyFill="1" applyBorder="1" applyAlignment="1">
      <alignment horizontal="center" vertical="center"/>
    </xf>
    <xf numFmtId="3" fontId="60" fillId="30" borderId="53" xfId="69" applyNumberFormat="1" applyFont="1" applyFill="1" applyBorder="1" applyAlignment="1">
      <alignment horizontal="center" vertical="center"/>
    </xf>
    <xf numFmtId="3" fontId="60" fillId="30" borderId="93" xfId="69" applyNumberFormat="1" applyFont="1" applyFill="1" applyBorder="1" applyAlignment="1">
      <alignment horizontal="center" vertical="center"/>
    </xf>
    <xf numFmtId="0" fontId="60" fillId="30" borderId="0" xfId="0" applyFont="1" applyFill="1" applyBorder="1" applyAlignment="1">
      <alignment horizontal="center" vertical="center"/>
    </xf>
    <xf numFmtId="0" fontId="60" fillId="30" borderId="94" xfId="0" applyFont="1" applyFill="1" applyBorder="1" applyAlignment="1">
      <alignment horizontal="center" vertical="center"/>
    </xf>
    <xf numFmtId="0" fontId="60" fillId="30" borderId="27" xfId="0" applyFont="1" applyFill="1" applyBorder="1" applyAlignment="1">
      <alignment horizontal="center" vertical="center"/>
    </xf>
    <xf numFmtId="180" fontId="46" fillId="29" borderId="53" xfId="0" applyNumberFormat="1" applyFont="1" applyFill="1" applyBorder="1" applyAlignment="1">
      <alignment vertical="center" shrinkToFit="1"/>
    </xf>
    <xf numFmtId="180" fontId="46" fillId="29" borderId="60" xfId="0" applyNumberFormat="1" applyFont="1" applyFill="1" applyBorder="1" applyAlignment="1">
      <alignment vertical="center" shrinkToFit="1"/>
    </xf>
    <xf numFmtId="180" fontId="46" fillId="29" borderId="88" xfId="0" applyNumberFormat="1" applyFont="1" applyFill="1" applyBorder="1" applyAlignment="1">
      <alignment vertical="center" shrinkToFit="1"/>
    </xf>
    <xf numFmtId="180" fontId="46" fillId="29" borderId="94" xfId="0" applyNumberFormat="1" applyFont="1" applyFill="1" applyBorder="1" applyAlignment="1">
      <alignment vertical="center" shrinkToFit="1"/>
    </xf>
    <xf numFmtId="180" fontId="46" fillId="29" borderId="27" xfId="0" applyNumberFormat="1" applyFont="1" applyFill="1" applyBorder="1" applyAlignment="1">
      <alignment vertical="center" shrinkToFit="1"/>
    </xf>
    <xf numFmtId="180" fontId="46" fillId="29" borderId="89" xfId="0" applyNumberFormat="1" applyFont="1" applyFill="1" applyBorder="1" applyAlignment="1">
      <alignment vertical="center" shrinkToFit="1"/>
    </xf>
    <xf numFmtId="3" fontId="40" fillId="29" borderId="0" xfId="69" applyNumberFormat="1" applyFont="1" applyFill="1" applyAlignment="1">
      <alignment vertical="top"/>
    </xf>
    <xf numFmtId="0" fontId="54" fillId="0" borderId="0" xfId="0" applyFont="1" applyAlignment="1">
      <alignment vertical="top"/>
    </xf>
    <xf numFmtId="3" fontId="46" fillId="29" borderId="28" xfId="69" applyNumberFormat="1" applyFont="1" applyFill="1" applyBorder="1" applyAlignment="1">
      <alignment vertical="center"/>
    </xf>
    <xf numFmtId="3" fontId="46" fillId="29" borderId="4" xfId="69" applyNumberFormat="1" applyFont="1" applyFill="1" applyBorder="1" applyAlignment="1">
      <alignment vertical="center"/>
    </xf>
    <xf numFmtId="0" fontId="46" fillId="29" borderId="53" xfId="0" applyFont="1" applyFill="1" applyBorder="1" applyAlignment="1">
      <alignment horizontal="left" vertical="center"/>
    </xf>
    <xf numFmtId="0" fontId="54" fillId="0" borderId="60" xfId="0" applyFont="1" applyBorder="1" applyAlignment="1">
      <alignment vertical="center"/>
    </xf>
    <xf numFmtId="3" fontId="40" fillId="29" borderId="0" xfId="69" applyNumberFormat="1" applyFont="1" applyFill="1" applyBorder="1" applyAlignment="1">
      <alignment horizontal="left" vertical="top"/>
    </xf>
    <xf numFmtId="0" fontId="46" fillId="29" borderId="29" xfId="0" applyFont="1" applyFill="1" applyBorder="1" applyAlignment="1">
      <alignment horizontal="left" vertical="center"/>
    </xf>
    <xf numFmtId="0" fontId="54" fillId="0" borderId="28" xfId="0" applyFont="1" applyBorder="1" applyAlignment="1">
      <alignment horizontal="left" vertical="center"/>
    </xf>
    <xf numFmtId="3" fontId="46" fillId="29" borderId="53" xfId="69" applyNumberFormat="1" applyFont="1" applyFill="1" applyBorder="1" applyAlignment="1">
      <alignment vertical="center"/>
    </xf>
    <xf numFmtId="0" fontId="54" fillId="0" borderId="60" xfId="0" applyFont="1" applyBorder="1" applyAlignment="1"/>
    <xf numFmtId="3" fontId="46" fillId="29" borderId="35" xfId="69" applyNumberFormat="1" applyFont="1" applyFill="1" applyBorder="1" applyAlignment="1">
      <alignment vertical="center"/>
    </xf>
    <xf numFmtId="3" fontId="27" fillId="29" borderId="0" xfId="69" applyNumberFormat="1" applyFont="1" applyFill="1" applyAlignment="1">
      <alignment horizontal="left" vertical="center"/>
    </xf>
    <xf numFmtId="0" fontId="51" fillId="0" borderId="0" xfId="0" applyFont="1" applyAlignment="1">
      <alignment horizontal="center" vertical="center"/>
    </xf>
    <xf numFmtId="0" fontId="66" fillId="30" borderId="122" xfId="0" applyFont="1" applyFill="1" applyBorder="1" applyAlignment="1">
      <alignment horizontal="center" vertical="center" wrapText="1"/>
    </xf>
    <xf numFmtId="0" fontId="66" fillId="30" borderId="54" xfId="0" applyFont="1" applyFill="1" applyBorder="1" applyAlignment="1">
      <alignment horizontal="center" vertical="center"/>
    </xf>
    <xf numFmtId="0" fontId="66" fillId="30" borderId="23" xfId="0" applyFont="1" applyFill="1" applyBorder="1" applyAlignment="1">
      <alignment horizontal="center" vertical="center"/>
    </xf>
    <xf numFmtId="0" fontId="66" fillId="30" borderId="24" xfId="0" applyFont="1" applyFill="1" applyBorder="1" applyAlignment="1">
      <alignment horizontal="center" vertical="center"/>
    </xf>
    <xf numFmtId="0" fontId="66" fillId="30" borderId="123" xfId="0" applyFont="1" applyFill="1" applyBorder="1" applyAlignment="1">
      <alignment horizontal="center" vertical="center"/>
    </xf>
    <xf numFmtId="0" fontId="66" fillId="30" borderId="25" xfId="0" applyFont="1" applyFill="1" applyBorder="1" applyAlignment="1">
      <alignment horizontal="center" vertical="center"/>
    </xf>
    <xf numFmtId="0" fontId="66" fillId="30" borderId="100" xfId="0" applyFont="1" applyFill="1" applyBorder="1" applyAlignment="1">
      <alignment horizontal="center" vertical="center" wrapText="1"/>
    </xf>
    <xf numFmtId="0" fontId="66" fillId="30" borderId="102" xfId="0" applyFont="1" applyFill="1" applyBorder="1" applyAlignment="1">
      <alignment horizontal="center" vertical="center" wrapText="1"/>
    </xf>
    <xf numFmtId="0" fontId="46" fillId="25" borderId="162" xfId="0" applyFont="1" applyFill="1" applyBorder="1" applyAlignment="1">
      <alignment horizontal="left" vertical="center" textRotation="255"/>
    </xf>
    <xf numFmtId="0" fontId="46" fillId="25" borderId="71" xfId="0" applyFont="1" applyFill="1" applyBorder="1" applyAlignment="1"/>
    <xf numFmtId="176" fontId="62" fillId="25" borderId="99" xfId="0" applyNumberFormat="1" applyFont="1" applyFill="1" applyBorder="1" applyAlignment="1">
      <alignment horizontal="right" vertical="center"/>
    </xf>
    <xf numFmtId="176" fontId="62" fillId="25" borderId="165" xfId="0" applyNumberFormat="1" applyFont="1" applyFill="1" applyBorder="1" applyAlignment="1">
      <alignment horizontal="right" vertical="center"/>
    </xf>
    <xf numFmtId="0" fontId="46" fillId="25" borderId="164" xfId="0" applyFont="1" applyFill="1" applyBorder="1" applyAlignment="1"/>
    <xf numFmtId="0" fontId="46" fillId="25" borderId="65" xfId="0" applyFont="1" applyFill="1" applyBorder="1" applyAlignment="1"/>
    <xf numFmtId="0" fontId="40" fillId="29" borderId="0" xfId="0" applyFont="1" applyFill="1" applyAlignment="1">
      <alignment vertical="top"/>
    </xf>
    <xf numFmtId="3" fontId="40" fillId="29" borderId="0" xfId="69" applyNumberFormat="1" applyFont="1" applyFill="1" applyAlignment="1">
      <alignment vertical="top" wrapText="1"/>
    </xf>
    <xf numFmtId="0" fontId="40" fillId="29" borderId="0" xfId="0" applyFont="1" applyFill="1" applyAlignment="1">
      <alignment vertical="top" wrapText="1"/>
    </xf>
    <xf numFmtId="0" fontId="54" fillId="29" borderId="0" xfId="0" applyFont="1" applyFill="1" applyAlignment="1">
      <alignment vertical="top" wrapText="1"/>
    </xf>
    <xf numFmtId="0" fontId="46" fillId="29" borderId="53" xfId="97" applyFont="1" applyFill="1" applyBorder="1" applyAlignment="1">
      <alignment vertical="center" wrapText="1"/>
    </xf>
    <xf numFmtId="0" fontId="46" fillId="29" borderId="88" xfId="97" applyFont="1" applyFill="1" applyBorder="1" applyAlignment="1">
      <alignment vertical="center" wrapText="1"/>
    </xf>
    <xf numFmtId="0" fontId="46" fillId="29" borderId="94" xfId="97" applyFont="1" applyFill="1" applyBorder="1" applyAlignment="1">
      <alignment vertical="center" wrapText="1"/>
    </xf>
    <xf numFmtId="0" fontId="46" fillId="29" borderId="89" xfId="97" applyFont="1" applyFill="1" applyBorder="1" applyAlignment="1">
      <alignment vertical="center" wrapText="1"/>
    </xf>
    <xf numFmtId="0" fontId="46" fillId="25" borderId="73" xfId="0" applyFont="1" applyFill="1" applyBorder="1" applyAlignment="1"/>
    <xf numFmtId="0" fontId="46" fillId="25" borderId="72" xfId="0" applyFont="1" applyFill="1" applyBorder="1" applyAlignment="1"/>
    <xf numFmtId="0" fontId="54" fillId="29" borderId="43" xfId="94" applyFont="1" applyFill="1" applyBorder="1" applyAlignment="1">
      <alignment vertical="center"/>
    </xf>
    <xf numFmtId="0" fontId="54" fillId="0" borderId="113" xfId="0" applyFont="1" applyBorder="1" applyAlignment="1">
      <alignment vertical="center"/>
    </xf>
    <xf numFmtId="0" fontId="50" fillId="0" borderId="0" xfId="0" applyFont="1" applyAlignment="1"/>
    <xf numFmtId="3" fontId="66" fillId="30" borderId="104" xfId="69" applyNumberFormat="1" applyFont="1" applyFill="1" applyBorder="1" applyAlignment="1">
      <alignment horizontal="center" vertical="center"/>
    </xf>
    <xf numFmtId="0" fontId="66" fillId="30" borderId="1" xfId="94" applyFont="1" applyFill="1" applyBorder="1" applyAlignment="1">
      <alignment horizontal="center" vertical="center"/>
    </xf>
    <xf numFmtId="0" fontId="66" fillId="30" borderId="78" xfId="94" applyFont="1" applyFill="1" applyBorder="1" applyAlignment="1">
      <alignment horizontal="center" vertical="center"/>
    </xf>
    <xf numFmtId="3" fontId="46" fillId="29" borderId="94" xfId="69" applyNumberFormat="1" applyFont="1" applyFill="1" applyBorder="1" applyAlignment="1">
      <alignment horizontal="left" vertical="center"/>
    </xf>
    <xf numFmtId="0" fontId="54" fillId="0" borderId="27" xfId="0" applyFont="1" applyBorder="1" applyAlignment="1">
      <alignment horizontal="left" vertical="center"/>
    </xf>
    <xf numFmtId="0" fontId="40" fillId="0" borderId="0" xfId="0" applyFont="1" applyAlignment="1">
      <alignment vertical="top"/>
    </xf>
    <xf numFmtId="0" fontId="60" fillId="30" borderId="104" xfId="93" applyFont="1" applyFill="1" applyBorder="1" applyAlignment="1">
      <alignment horizontal="center" vertical="center"/>
    </xf>
    <xf numFmtId="0" fontId="60" fillId="30" borderId="1" xfId="93" applyFont="1" applyFill="1" applyBorder="1" applyAlignment="1">
      <alignment horizontal="center" vertical="center"/>
    </xf>
    <xf numFmtId="3" fontId="40" fillId="29" borderId="0" xfId="69" applyNumberFormat="1" applyFont="1" applyFill="1" applyBorder="1" applyAlignment="1">
      <alignment vertical="top"/>
    </xf>
    <xf numFmtId="0" fontId="40" fillId="0" borderId="0" xfId="0" applyFont="1" applyAlignment="1">
      <alignment vertical="top" wrapText="1"/>
    </xf>
    <xf numFmtId="0" fontId="28" fillId="0" borderId="0" xfId="0" applyFont="1" applyAlignment="1">
      <alignment horizontal="left" vertical="center"/>
    </xf>
    <xf numFmtId="0" fontId="67" fillId="30" borderId="53" xfId="0" applyFont="1" applyFill="1" applyBorder="1" applyAlignment="1">
      <alignment horizontal="center" vertical="center"/>
    </xf>
    <xf numFmtId="0" fontId="67" fillId="30" borderId="60" xfId="0" applyFont="1" applyFill="1" applyBorder="1" applyAlignment="1">
      <alignment horizontal="center" vertical="center"/>
    </xf>
    <xf numFmtId="0" fontId="67" fillId="30" borderId="172" xfId="0" applyFont="1" applyFill="1" applyBorder="1" applyAlignment="1">
      <alignment horizontal="center" vertical="center"/>
    </xf>
    <xf numFmtId="0" fontId="68" fillId="30" borderId="94" xfId="0" applyFont="1" applyFill="1" applyBorder="1" applyAlignment="1">
      <alignment horizontal="center" vertical="center"/>
    </xf>
    <xf numFmtId="0" fontId="68" fillId="30" borderId="27" xfId="0" applyFont="1" applyFill="1" applyBorder="1" applyAlignment="1">
      <alignment horizontal="center" vertical="center"/>
    </xf>
    <xf numFmtId="0" fontId="68" fillId="30" borderId="98" xfId="0" applyFont="1" applyFill="1" applyBorder="1" applyAlignment="1">
      <alignment horizontal="center" vertical="center"/>
    </xf>
    <xf numFmtId="0" fontId="67" fillId="30" borderId="74" xfId="0" applyFont="1" applyFill="1" applyBorder="1" applyAlignment="1">
      <alignment horizontal="center" vertical="center"/>
    </xf>
    <xf numFmtId="0" fontId="67" fillId="30" borderId="88" xfId="0" applyFont="1" applyFill="1" applyBorder="1" applyAlignment="1">
      <alignment horizontal="center" vertical="center"/>
    </xf>
    <xf numFmtId="0" fontId="68" fillId="30" borderId="76" xfId="0" applyFont="1" applyFill="1" applyBorder="1" applyAlignment="1">
      <alignment horizontal="center" vertical="center"/>
    </xf>
    <xf numFmtId="0" fontId="68" fillId="30" borderId="89" xfId="0" applyFont="1" applyFill="1" applyBorder="1" applyAlignment="1">
      <alignment horizontal="center" vertical="center"/>
    </xf>
    <xf numFmtId="0" fontId="46" fillId="31" borderId="95" xfId="0" applyFont="1" applyFill="1" applyBorder="1" applyAlignment="1">
      <alignment horizontal="left" vertical="center"/>
    </xf>
    <xf numFmtId="0" fontId="46" fillId="31" borderId="96" xfId="0" applyFont="1" applyFill="1" applyBorder="1" applyAlignment="1">
      <alignment horizontal="left" vertical="center"/>
    </xf>
    <xf numFmtId="0" fontId="46" fillId="31" borderId="140" xfId="0" applyFont="1" applyFill="1" applyBorder="1" applyAlignment="1">
      <alignment horizontal="left" vertical="center"/>
    </xf>
    <xf numFmtId="0" fontId="46" fillId="31" borderId="31" xfId="0" applyFont="1" applyFill="1" applyBorder="1" applyAlignment="1">
      <alignment horizontal="right" vertical="center"/>
    </xf>
    <xf numFmtId="0" fontId="46" fillId="31" borderId="49" xfId="0" applyFont="1" applyFill="1" applyBorder="1" applyAlignment="1">
      <alignment horizontal="right" vertical="center"/>
    </xf>
    <xf numFmtId="0" fontId="46" fillId="31" borderId="83" xfId="0" applyFont="1" applyFill="1" applyBorder="1" applyAlignment="1">
      <alignment horizontal="right" vertical="center"/>
    </xf>
    <xf numFmtId="0" fontId="44" fillId="31" borderId="2" xfId="0" applyFont="1" applyFill="1" applyBorder="1" applyAlignment="1">
      <alignment horizontal="left" vertical="center"/>
    </xf>
    <xf numFmtId="0" fontId="44" fillId="31" borderId="34" xfId="0" applyFont="1" applyFill="1" applyBorder="1" applyAlignment="1">
      <alignment horizontal="left" vertical="center"/>
    </xf>
    <xf numFmtId="0" fontId="46" fillId="31" borderId="46" xfId="0" applyFont="1" applyFill="1" applyBorder="1" applyAlignment="1">
      <alignment horizontal="left" vertical="center"/>
    </xf>
    <xf numFmtId="0" fontId="46" fillId="31" borderId="77" xfId="0" applyFont="1" applyFill="1" applyBorder="1" applyAlignment="1">
      <alignment horizontal="left" vertical="center"/>
    </xf>
    <xf numFmtId="0" fontId="46" fillId="31" borderId="175" xfId="0" applyFont="1" applyFill="1" applyBorder="1" applyAlignment="1">
      <alignment horizontal="left" vertical="center"/>
    </xf>
    <xf numFmtId="0" fontId="46" fillId="31" borderId="35" xfId="0" applyFont="1" applyFill="1" applyBorder="1" applyAlignment="1">
      <alignment horizontal="right" vertical="center"/>
    </xf>
    <xf numFmtId="0" fontId="46" fillId="31" borderId="2" xfId="0" applyFont="1" applyFill="1" applyBorder="1" applyAlignment="1">
      <alignment horizontal="right" vertical="center"/>
    </xf>
    <xf numFmtId="0" fontId="46" fillId="31" borderId="85" xfId="0" applyFont="1" applyFill="1" applyBorder="1" applyAlignment="1">
      <alignment horizontal="right" vertical="center"/>
    </xf>
    <xf numFmtId="0" fontId="44" fillId="31" borderId="28" xfId="0" applyFont="1" applyFill="1" applyBorder="1" applyAlignment="1">
      <alignment horizontal="left" vertical="center"/>
    </xf>
    <xf numFmtId="0" fontId="0" fillId="31" borderId="28" xfId="0" applyFill="1" applyBorder="1" applyAlignment="1">
      <alignment vertical="center"/>
    </xf>
    <xf numFmtId="0" fontId="0" fillId="31" borderId="40" xfId="0" applyFill="1" applyBorder="1" applyAlignment="1">
      <alignment vertical="center"/>
    </xf>
    <xf numFmtId="0" fontId="46" fillId="31" borderId="29" xfId="0" applyFont="1" applyFill="1" applyBorder="1" applyAlignment="1">
      <alignment horizontal="left" vertical="center"/>
    </xf>
    <xf numFmtId="0" fontId="46" fillId="31" borderId="28" xfId="0" applyFont="1" applyFill="1" applyBorder="1" applyAlignment="1">
      <alignment horizontal="left" vertical="center"/>
    </xf>
    <xf numFmtId="0" fontId="46" fillId="31" borderId="154" xfId="0" applyFont="1" applyFill="1" applyBorder="1" applyAlignment="1">
      <alignment horizontal="left" vertical="center"/>
    </xf>
    <xf numFmtId="0" fontId="44" fillId="31" borderId="28" xfId="0" applyFont="1" applyFill="1" applyBorder="1" applyAlignment="1">
      <alignment horizontal="left" vertical="center" shrinkToFit="1"/>
    </xf>
    <xf numFmtId="0" fontId="0" fillId="31" borderId="28" xfId="0" applyFill="1" applyBorder="1" applyAlignment="1">
      <alignment vertical="center" shrinkToFit="1"/>
    </xf>
    <xf numFmtId="0" fontId="0" fillId="31" borderId="40" xfId="0" applyFill="1" applyBorder="1" applyAlignment="1">
      <alignment vertical="center" shrinkToFit="1"/>
    </xf>
    <xf numFmtId="0" fontId="46" fillId="29" borderId="94" xfId="0" applyFont="1" applyFill="1" applyBorder="1" applyAlignment="1">
      <alignment horizontal="center" vertical="center"/>
    </xf>
    <xf numFmtId="0" fontId="46" fillId="0" borderId="27" xfId="0" applyFont="1" applyBorder="1" applyAlignment="1">
      <alignment horizontal="center" vertical="center"/>
    </xf>
    <xf numFmtId="0" fontId="46" fillId="0" borderId="98" xfId="0" applyFont="1" applyBorder="1" applyAlignment="1">
      <alignment horizontal="center" vertical="center"/>
    </xf>
    <xf numFmtId="0" fontId="46" fillId="29" borderId="28" xfId="0" applyFont="1" applyFill="1" applyBorder="1" applyAlignment="1">
      <alignment horizontal="left" vertical="center"/>
    </xf>
    <xf numFmtId="0" fontId="46" fillId="29" borderId="154" xfId="0" applyFont="1" applyFill="1" applyBorder="1" applyAlignment="1">
      <alignment horizontal="left" vertical="center"/>
    </xf>
    <xf numFmtId="0" fontId="54" fillId="0" borderId="88" xfId="0" applyFont="1" applyBorder="1" applyAlignment="1">
      <alignment vertical="center" shrinkToFit="1"/>
    </xf>
    <xf numFmtId="0" fontId="54" fillId="0" borderId="94" xfId="0" applyFont="1" applyBorder="1" applyAlignment="1">
      <alignment vertical="center" shrinkToFit="1"/>
    </xf>
    <xf numFmtId="0" fontId="54" fillId="0" borderId="89" xfId="0" applyFont="1" applyBorder="1" applyAlignment="1">
      <alignment vertical="center" shrinkToFit="1"/>
    </xf>
    <xf numFmtId="0" fontId="54" fillId="0" borderId="0" xfId="0" applyFont="1" applyAlignment="1">
      <alignment vertical="top" wrapText="1"/>
    </xf>
    <xf numFmtId="0" fontId="50" fillId="29" borderId="0" xfId="0" applyFont="1" applyFill="1" applyAlignment="1">
      <alignment horizontal="center" vertical="center"/>
    </xf>
    <xf numFmtId="0" fontId="67" fillId="30" borderId="104" xfId="0" applyFont="1" applyFill="1" applyBorder="1" applyAlignment="1">
      <alignment horizontal="center" vertical="center"/>
    </xf>
    <xf numFmtId="0" fontId="67" fillId="30" borderId="1" xfId="0" applyFont="1" applyFill="1" applyBorder="1" applyAlignment="1">
      <alignment horizontal="center" vertical="center"/>
    </xf>
    <xf numFmtId="0" fontId="67" fillId="30" borderId="84" xfId="0" applyFont="1" applyFill="1" applyBorder="1" applyAlignment="1">
      <alignment horizontal="center" vertical="center"/>
    </xf>
    <xf numFmtId="0" fontId="44" fillId="29" borderId="28" xfId="0" applyFont="1" applyFill="1" applyBorder="1" applyAlignment="1">
      <alignment horizontal="left" vertical="center"/>
    </xf>
    <xf numFmtId="0" fontId="0" fillId="0" borderId="28" xfId="0" applyBorder="1" applyAlignment="1"/>
    <xf numFmtId="0" fontId="0" fillId="0" borderId="154" xfId="0" applyBorder="1" applyAlignment="1"/>
    <xf numFmtId="0" fontId="46" fillId="0" borderId="89" xfId="0" applyFont="1" applyBorder="1" applyAlignment="1">
      <alignment horizontal="center" vertical="center"/>
    </xf>
    <xf numFmtId="3" fontId="33" fillId="29" borderId="0" xfId="69" applyNumberFormat="1" applyFont="1" applyFill="1" applyBorder="1" applyAlignment="1">
      <alignment horizontal="left" vertical="top"/>
    </xf>
    <xf numFmtId="3" fontId="33" fillId="29" borderId="0" xfId="69" applyNumberFormat="1" applyFont="1" applyFill="1" applyAlignment="1">
      <alignment vertical="top"/>
    </xf>
    <xf numFmtId="0" fontId="33" fillId="0" borderId="0" xfId="0" applyFont="1" applyFill="1" applyAlignment="1">
      <alignment horizontal="left" vertical="top"/>
    </xf>
    <xf numFmtId="0" fontId="33" fillId="0" borderId="0" xfId="0" applyFont="1" applyFill="1" applyAlignment="1">
      <alignment vertical="top"/>
    </xf>
    <xf numFmtId="0" fontId="28" fillId="0" borderId="0" xfId="0" applyFont="1" applyFill="1" applyAlignment="1">
      <alignment vertical="top"/>
    </xf>
    <xf numFmtId="0" fontId="44" fillId="29" borderId="53" xfId="97" applyFont="1" applyFill="1" applyBorder="1" applyAlignment="1">
      <alignment vertical="center" wrapText="1"/>
    </xf>
    <xf numFmtId="0" fontId="44" fillId="29" borderId="88" xfId="97" applyFont="1" applyFill="1" applyBorder="1" applyAlignment="1">
      <alignment vertical="center" wrapText="1"/>
    </xf>
    <xf numFmtId="0" fontId="44" fillId="29" borderId="94" xfId="97" applyFont="1" applyFill="1" applyBorder="1" applyAlignment="1">
      <alignment vertical="center" wrapText="1"/>
    </xf>
    <xf numFmtId="0" fontId="44" fillId="29" borderId="89" xfId="97" applyFont="1" applyFill="1" applyBorder="1" applyAlignment="1">
      <alignment vertical="center" wrapText="1"/>
    </xf>
    <xf numFmtId="3" fontId="33" fillId="29" borderId="0" xfId="69" applyNumberFormat="1" applyFont="1" applyFill="1" applyAlignment="1">
      <alignment vertical="top" wrapText="1"/>
    </xf>
    <xf numFmtId="0" fontId="0" fillId="0" borderId="0" xfId="0" applyAlignment="1">
      <alignment horizontal="center" vertical="center"/>
    </xf>
    <xf numFmtId="0" fontId="42" fillId="30" borderId="176" xfId="0" applyFont="1" applyFill="1" applyBorder="1" applyAlignment="1">
      <alignment horizontal="center" vertical="center"/>
    </xf>
    <xf numFmtId="0" fontId="42" fillId="30" borderId="73" xfId="0" applyFont="1" applyFill="1" applyBorder="1" applyAlignment="1">
      <alignment horizontal="center" vertical="center"/>
    </xf>
    <xf numFmtId="0" fontId="33" fillId="0" borderId="0" xfId="0" applyFont="1" applyFill="1" applyAlignment="1">
      <alignment vertical="top" wrapText="1"/>
    </xf>
    <xf numFmtId="0" fontId="33" fillId="0" borderId="0" xfId="0" applyFont="1" applyAlignment="1">
      <alignment vertical="top" wrapText="1"/>
    </xf>
    <xf numFmtId="0" fontId="44" fillId="0" borderId="104" xfId="0" applyFont="1" applyBorder="1" applyAlignment="1">
      <alignment horizontal="center" vertical="center"/>
    </xf>
    <xf numFmtId="0" fontId="44" fillId="0" borderId="1" xfId="0" applyFont="1" applyBorder="1" applyAlignment="1">
      <alignment horizontal="center" vertical="center"/>
    </xf>
    <xf numFmtId="0" fontId="12" fillId="0" borderId="1" xfId="0" applyFont="1" applyBorder="1" applyAlignment="1">
      <alignment horizontal="center" vertical="center"/>
    </xf>
    <xf numFmtId="0" fontId="42" fillId="30" borderId="131" xfId="0" applyFont="1" applyFill="1" applyBorder="1" applyAlignment="1">
      <alignment horizontal="center" vertical="center"/>
    </xf>
    <xf numFmtId="0" fontId="42" fillId="30" borderId="4" xfId="0" applyFont="1" applyFill="1" applyBorder="1" applyAlignment="1">
      <alignment horizontal="center" vertical="center"/>
    </xf>
    <xf numFmtId="0" fontId="53" fillId="30" borderId="29" xfId="0" applyFont="1" applyFill="1" applyBorder="1" applyAlignment="1">
      <alignment horizontal="center" vertical="center" wrapText="1"/>
    </xf>
    <xf numFmtId="0" fontId="57" fillId="30" borderId="28" xfId="0" applyFont="1" applyFill="1" applyBorder="1" applyAlignment="1">
      <alignment horizontal="center" vertical="center" wrapText="1"/>
    </xf>
    <xf numFmtId="0" fontId="33" fillId="0" borderId="0" xfId="0" applyFont="1" applyBorder="1" applyAlignment="1">
      <alignment horizontal="left" vertical="top"/>
    </xf>
    <xf numFmtId="0" fontId="63" fillId="31" borderId="35" xfId="0" applyFont="1" applyFill="1" applyBorder="1" applyAlignment="1">
      <alignment horizontal="left" vertical="center" wrapText="1"/>
    </xf>
    <xf numFmtId="0" fontId="63" fillId="31" borderId="2" xfId="0" applyFont="1" applyFill="1" applyBorder="1" applyAlignment="1">
      <alignment horizontal="left" vertical="center" wrapText="1"/>
    </xf>
    <xf numFmtId="0" fontId="63" fillId="31" borderId="34" xfId="0" applyFont="1" applyFill="1" applyBorder="1" applyAlignment="1">
      <alignment horizontal="left" vertical="center" wrapText="1"/>
    </xf>
    <xf numFmtId="0" fontId="101" fillId="0" borderId="2" xfId="0" applyFont="1" applyFill="1" applyBorder="1" applyAlignment="1">
      <alignment horizontal="left" vertical="center" wrapText="1"/>
    </xf>
    <xf numFmtId="0" fontId="101" fillId="0" borderId="34" xfId="0" applyFont="1" applyFill="1" applyBorder="1" applyAlignment="1">
      <alignment horizontal="left" vertical="center" wrapText="1"/>
    </xf>
    <xf numFmtId="0" fontId="101" fillId="0" borderId="2" xfId="0" applyFont="1" applyFill="1" applyBorder="1" applyAlignment="1">
      <alignment vertical="center" wrapText="1"/>
    </xf>
    <xf numFmtId="0" fontId="101" fillId="0" borderId="34" xfId="0" applyFont="1" applyFill="1" applyBorder="1" applyAlignment="1">
      <alignment vertical="center" wrapText="1"/>
    </xf>
    <xf numFmtId="0" fontId="70" fillId="0" borderId="0" xfId="0" applyFont="1" applyAlignment="1">
      <alignment horizontal="center" vertical="center"/>
    </xf>
    <xf numFmtId="0" fontId="71" fillId="30" borderId="3" xfId="0" applyFont="1" applyFill="1" applyBorder="1" applyAlignment="1">
      <alignment horizontal="center" vertical="center" wrapText="1"/>
    </xf>
    <xf numFmtId="0" fontId="71" fillId="30" borderId="3" xfId="0" applyFont="1" applyFill="1" applyBorder="1" applyAlignment="1">
      <alignment horizontal="center" vertical="center"/>
    </xf>
    <xf numFmtId="0" fontId="71" fillId="30" borderId="35" xfId="0" applyFont="1" applyFill="1" applyBorder="1" applyAlignment="1">
      <alignment horizontal="center" vertical="center" wrapText="1"/>
    </xf>
    <xf numFmtId="0" fontId="71" fillId="30" borderId="2" xfId="0" applyFont="1" applyFill="1" applyBorder="1" applyAlignment="1">
      <alignment horizontal="center" vertical="center" wrapText="1"/>
    </xf>
    <xf numFmtId="0" fontId="71" fillId="30" borderId="34" xfId="0" applyFont="1" applyFill="1" applyBorder="1" applyAlignment="1">
      <alignment horizontal="center" vertical="center" wrapText="1"/>
    </xf>
    <xf numFmtId="0" fontId="71" fillId="30" borderId="35" xfId="0" applyFont="1" applyFill="1" applyBorder="1" applyAlignment="1">
      <alignment horizontal="center" vertical="center"/>
    </xf>
    <xf numFmtId="0" fontId="71" fillId="30" borderId="2" xfId="0" applyFont="1" applyFill="1" applyBorder="1" applyAlignment="1">
      <alignment horizontal="center" vertical="center"/>
    </xf>
    <xf numFmtId="0" fontId="71" fillId="30" borderId="34" xfId="0" applyFont="1" applyFill="1" applyBorder="1" applyAlignment="1">
      <alignment horizontal="center" vertical="center"/>
    </xf>
    <xf numFmtId="0" fontId="66" fillId="30" borderId="3" xfId="0" applyFont="1" applyFill="1" applyBorder="1" applyAlignment="1">
      <alignment horizontal="left" vertical="center"/>
    </xf>
    <xf numFmtId="0" fontId="54" fillId="0" borderId="43" xfId="0" applyFont="1" applyBorder="1" applyAlignment="1">
      <alignment horizontal="left" vertical="center" wrapText="1"/>
    </xf>
    <xf numFmtId="0" fontId="54" fillId="0" borderId="55" xfId="0" applyFont="1" applyBorder="1" applyAlignment="1">
      <alignment horizontal="left" vertical="center" wrapText="1"/>
    </xf>
    <xf numFmtId="0" fontId="54" fillId="0" borderId="113" xfId="0" applyFont="1" applyBorder="1" applyAlignment="1">
      <alignment horizontal="left" vertical="center" wrapText="1"/>
    </xf>
    <xf numFmtId="0" fontId="54" fillId="0" borderId="31" xfId="0" applyFont="1" applyBorder="1" applyAlignment="1">
      <alignment horizontal="left" vertical="center" wrapText="1"/>
    </xf>
    <xf numFmtId="0" fontId="54" fillId="0" borderId="49" xfId="0" applyFont="1" applyBorder="1" applyAlignment="1">
      <alignment horizontal="left" vertical="center" wrapText="1"/>
    </xf>
    <xf numFmtId="0" fontId="54" fillId="0" borderId="36" xfId="0" applyFont="1" applyBorder="1" applyAlignment="1">
      <alignment horizontal="left" vertical="center" wrapText="1"/>
    </xf>
    <xf numFmtId="0" fontId="54" fillId="0" borderId="0" xfId="0" applyFont="1" applyAlignment="1">
      <alignment horizontal="left" vertical="center"/>
    </xf>
    <xf numFmtId="0" fontId="54" fillId="0" borderId="0" xfId="0" applyFont="1" applyBorder="1" applyAlignment="1">
      <alignment horizontal="left" vertical="center" wrapText="1"/>
    </xf>
    <xf numFmtId="3" fontId="46" fillId="29" borderId="0" xfId="69" applyNumberFormat="1" applyFont="1" applyFill="1" applyBorder="1" applyAlignment="1">
      <alignment horizontal="left" vertical="top"/>
    </xf>
    <xf numFmtId="0" fontId="46" fillId="29" borderId="0" xfId="0" applyFont="1" applyFill="1" applyAlignment="1">
      <alignment vertical="top"/>
    </xf>
    <xf numFmtId="0" fontId="71" fillId="30" borderId="58" xfId="0" applyFont="1" applyFill="1" applyBorder="1" applyAlignment="1">
      <alignment horizontal="center" vertical="center"/>
    </xf>
    <xf numFmtId="0" fontId="71" fillId="30" borderId="19" xfId="0" applyFont="1" applyFill="1" applyBorder="1" applyAlignment="1">
      <alignment horizontal="center" vertical="center"/>
    </xf>
    <xf numFmtId="0" fontId="50" fillId="0" borderId="0" xfId="0" applyFont="1" applyAlignment="1">
      <alignment horizontal="center"/>
    </xf>
    <xf numFmtId="0" fontId="46" fillId="0" borderId="0" xfId="0" applyFont="1"/>
    <xf numFmtId="0" fontId="71" fillId="30" borderId="58" xfId="0" applyFont="1" applyFill="1" applyBorder="1" applyAlignment="1">
      <alignment horizontal="center" vertical="center" wrapText="1"/>
    </xf>
    <xf numFmtId="0" fontId="71" fillId="30" borderId="19" xfId="0" applyFont="1" applyFill="1" applyBorder="1" applyAlignment="1">
      <alignment horizontal="center" vertical="center" wrapText="1"/>
    </xf>
    <xf numFmtId="0" fontId="27" fillId="0" borderId="2" xfId="0" applyFont="1" applyFill="1" applyBorder="1" applyAlignment="1">
      <alignment horizontal="left" vertical="center"/>
    </xf>
    <xf numFmtId="0" fontId="27" fillId="0" borderId="34" xfId="0" applyFont="1" applyFill="1" applyBorder="1" applyAlignment="1">
      <alignment horizontal="left" vertical="center"/>
    </xf>
  </cellXfs>
  <cellStyles count="1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laroux" xfId="20"/>
    <cellStyle name="Comma_laroux" xfId="21"/>
    <cellStyle name="Currency [0]_laroux" xfId="22"/>
    <cellStyle name="Currency_larou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_x000d__x000a_load=_x000d__x000a_Beep=yes_x000d__x000a_NullPort=None_x000d__x000a_BorderWidth=3_x000d__x000a_CursorBlinkRate=530_x000d__x000a_DoubleClickSpeed=452_x000d__x000a_Programs=com exe bat pif_x000d_" xfId="34"/>
    <cellStyle name="section" xfId="35"/>
    <cellStyle name="subhead" xfId="36"/>
    <cellStyle name="title" xfId="37"/>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オブジェクト入力セル" xfId="44"/>
    <cellStyle name="スタイル 1" xfId="45"/>
    <cellStyle name="スタイル 10" xfId="46"/>
    <cellStyle name="スタイル 11" xfId="47"/>
    <cellStyle name="スタイル 12" xfId="48"/>
    <cellStyle name="スタイル 2" xfId="49"/>
    <cellStyle name="スタイル 3" xfId="50"/>
    <cellStyle name="スタイル 4" xfId="51"/>
    <cellStyle name="スタイル 5" xfId="52"/>
    <cellStyle name="スタイル 6" xfId="53"/>
    <cellStyle name="スタイル 7" xfId="54"/>
    <cellStyle name="スタイル 8" xfId="55"/>
    <cellStyle name="スタイル 9" xfId="56"/>
    <cellStyle name="タイトル" xfId="57" builtinId="15" customBuiltin="1"/>
    <cellStyle name="チェック セル" xfId="58" builtinId="23" customBuiltin="1"/>
    <cellStyle name="どちらでもない" xfId="59" builtinId="28" customBuiltin="1"/>
    <cellStyle name="パーセント" xfId="60" builtinId="5"/>
    <cellStyle name="マクロ入力セル" xfId="61"/>
    <cellStyle name="メモ" xfId="62" builtinId="10" customBuiltin="1"/>
    <cellStyle name="リンク セル" xfId="63" builtinId="24" customBuiltin="1"/>
    <cellStyle name="悪い" xfId="64" builtinId="27" customBuiltin="1"/>
    <cellStyle name="計算" xfId="65" builtinId="22" customBuiltin="1"/>
    <cellStyle name="警告文" xfId="66" builtinId="11" customBuiltin="1"/>
    <cellStyle name="桁蟻唇Ｆ [0.00]_H8_10月度集計" xfId="67"/>
    <cellStyle name="桁蟻唇Ｆ_H8_10月度集計" xfId="68"/>
    <cellStyle name="桁区切り" xfId="69" builtinId="6"/>
    <cellStyle name="桁区切り 2" xfId="70"/>
    <cellStyle name="桁区切り 3" xfId="71"/>
    <cellStyle name="見出し 1" xfId="72" builtinId="16" customBuiltin="1"/>
    <cellStyle name="見出し 2" xfId="73" builtinId="17" customBuiltin="1"/>
    <cellStyle name="見出し 3" xfId="74" builtinId="18" customBuiltin="1"/>
    <cellStyle name="見出し 4" xfId="75" builtinId="19" customBuiltin="1"/>
    <cellStyle name="見出し1" xfId="76"/>
    <cellStyle name="見出し2" xfId="77"/>
    <cellStyle name="集計" xfId="78" builtinId="25" customBuiltin="1"/>
    <cellStyle name="出力" xfId="79" builtinId="21" customBuiltin="1"/>
    <cellStyle name="説明文" xfId="80" builtinId="53" customBuiltin="1"/>
    <cellStyle name="属性類" xfId="81"/>
    <cellStyle name="脱浦 [0.00]_134組織" xfId="82"/>
    <cellStyle name="脱浦_134組織" xfId="83"/>
    <cellStyle name="入力" xfId="84" builtinId="20" customBuiltin="1"/>
    <cellStyle name="入力セル" xfId="85"/>
    <cellStyle name="標準" xfId="0" builtinId="0"/>
    <cellStyle name="標準 2" xfId="86"/>
    <cellStyle name="標準 3" xfId="87"/>
    <cellStyle name="標準 4" xfId="88"/>
    <cellStyle name="標準_(船橋市)様式集" xfId="89"/>
    <cellStyle name="標準_5章" xfId="90"/>
    <cellStyle name="標準_Book1" xfId="91"/>
    <cellStyle name="標準_Sheet2" xfId="92"/>
    <cellStyle name="標準_システム数値表" xfId="93"/>
    <cellStyle name="標準_応募者提示用ごみ量（岩間加筆）" xfId="94"/>
    <cellStyle name="標準_操炉計画2" xfId="95"/>
    <cellStyle name="標準_対面的対話における確認事項" xfId="96"/>
    <cellStyle name="標準_追加様式090320" xfId="97"/>
    <cellStyle name="標準_電力収支（荏原）" xfId="98"/>
    <cellStyle name="標準_電力様式案R02" xfId="99"/>
    <cellStyle name="標準_物質収支110223R02" xfId="100"/>
    <cellStyle name="標準_様式案" xfId="101"/>
    <cellStyle name="標準_様式集（Excel）黒" xfId="102"/>
    <cellStyle name="標準_様式集（Excelファイル）(148KB)(エクセル文書)" xfId="103"/>
    <cellStyle name="標準Ａ" xfId="104"/>
    <cellStyle name="未定義" xfId="105"/>
    <cellStyle name="良い" xfId="106" builtinId="26" customBuiltin="1"/>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18733" name="Line 8"/>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14</xdr:row>
      <xdr:rowOff>0</xdr:rowOff>
    </xdr:from>
    <xdr:to>
      <xdr:col>10</xdr:col>
      <xdr:colOff>0</xdr:colOff>
      <xdr:row>14</xdr:row>
      <xdr:rowOff>0</xdr:rowOff>
    </xdr:to>
    <xdr:sp macro="" textlink="">
      <xdr:nvSpPr>
        <xdr:cNvPr id="18734" name="Line 9"/>
        <xdr:cNvSpPr>
          <a:spLocks noChangeShapeType="1"/>
        </xdr:cNvSpPr>
      </xdr:nvSpPr>
      <xdr:spPr bwMode="auto">
        <a:xfrm>
          <a:off x="742950" y="3587750"/>
          <a:ext cx="6125633"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16</xdr:row>
      <xdr:rowOff>228600</xdr:rowOff>
    </xdr:from>
    <xdr:to>
      <xdr:col>34</xdr:col>
      <xdr:colOff>0</xdr:colOff>
      <xdr:row>16</xdr:row>
      <xdr:rowOff>228600</xdr:rowOff>
    </xdr:to>
    <xdr:sp macro="" textlink="">
      <xdr:nvSpPr>
        <xdr:cNvPr id="15387" name="Text Box 1"/>
        <xdr:cNvSpPr txBox="1">
          <a:spLocks noChangeArrowheads="1"/>
        </xdr:cNvSpPr>
      </xdr:nvSpPr>
      <xdr:spPr bwMode="auto">
        <a:xfrm>
          <a:off x="17649825" y="3867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34</xdr:col>
      <xdr:colOff>0</xdr:colOff>
      <xdr:row>16</xdr:row>
      <xdr:rowOff>228600</xdr:rowOff>
    </xdr:from>
    <xdr:to>
      <xdr:col>34</xdr:col>
      <xdr:colOff>0</xdr:colOff>
      <xdr:row>16</xdr:row>
      <xdr:rowOff>228600</xdr:rowOff>
    </xdr:to>
    <xdr:sp macro="" textlink="">
      <xdr:nvSpPr>
        <xdr:cNvPr id="15388" name="Text Box 2"/>
        <xdr:cNvSpPr txBox="1">
          <a:spLocks noChangeArrowheads="1"/>
        </xdr:cNvSpPr>
      </xdr:nvSpPr>
      <xdr:spPr bwMode="auto">
        <a:xfrm>
          <a:off x="17649825" y="3867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398928</xdr:colOff>
      <xdr:row>14</xdr:row>
      <xdr:rowOff>57150</xdr:rowOff>
    </xdr:from>
    <xdr:to>
      <xdr:col>4</xdr:col>
      <xdr:colOff>56028</xdr:colOff>
      <xdr:row>14</xdr:row>
      <xdr:rowOff>180975</xdr:rowOff>
    </xdr:to>
    <xdr:sp macro="" textlink="">
      <xdr:nvSpPr>
        <xdr:cNvPr id="2" name="Rectangle 1"/>
        <xdr:cNvSpPr>
          <a:spLocks noChangeArrowheads="1"/>
        </xdr:cNvSpPr>
      </xdr:nvSpPr>
      <xdr:spPr bwMode="auto">
        <a:xfrm>
          <a:off x="1075203" y="3352800"/>
          <a:ext cx="466725" cy="123825"/>
        </a:xfrm>
        <a:prstGeom prst="rect">
          <a:avLst/>
        </a:prstGeom>
        <a:solidFill>
          <a:srgbClr val="FFFF99"/>
        </a:solidFill>
        <a:ln w="9525">
          <a:solidFill>
            <a:srgbClr val="000000"/>
          </a:solidFill>
          <a:miter lim="800000"/>
          <a:headEnd/>
          <a:tailEnd/>
        </a:ln>
      </xdr:spPr>
    </xdr:sp>
    <xdr:clientData/>
  </xdr:twoCellAnchor>
  <xdr:twoCellAnchor>
    <xdr:from>
      <xdr:col>8</xdr:col>
      <xdr:colOff>342900</xdr:colOff>
      <xdr:row>28</xdr:row>
      <xdr:rowOff>57150</xdr:rowOff>
    </xdr:from>
    <xdr:to>
      <xdr:col>9</xdr:col>
      <xdr:colOff>247650</xdr:colOff>
      <xdr:row>28</xdr:row>
      <xdr:rowOff>180975</xdr:rowOff>
    </xdr:to>
    <xdr:sp macro="" textlink="">
      <xdr:nvSpPr>
        <xdr:cNvPr id="3" name="Rectangle 1"/>
        <xdr:cNvSpPr>
          <a:spLocks noChangeArrowheads="1"/>
        </xdr:cNvSpPr>
      </xdr:nvSpPr>
      <xdr:spPr bwMode="auto">
        <a:xfrm>
          <a:off x="5067300" y="6267450"/>
          <a:ext cx="714375" cy="123825"/>
        </a:xfrm>
        <a:prstGeom prst="rect">
          <a:avLst/>
        </a:prstGeom>
        <a:solidFill>
          <a:srgbClr val="FFFF99"/>
        </a:solidFill>
        <a:ln w="9525">
          <a:solidFill>
            <a:srgbClr val="000000"/>
          </a:solidFill>
          <a:miter lim="800000"/>
          <a:headEnd/>
          <a:tailEnd/>
        </a:ln>
      </xdr:spPr>
    </xdr:sp>
    <xdr:clientData/>
  </xdr:twoCellAnchor>
  <xdr:twoCellAnchor>
    <xdr:from>
      <xdr:col>7</xdr:col>
      <xdr:colOff>403972</xdr:colOff>
      <xdr:row>14</xdr:row>
      <xdr:rowOff>57150</xdr:rowOff>
    </xdr:from>
    <xdr:to>
      <xdr:col>8</xdr:col>
      <xdr:colOff>51547</xdr:colOff>
      <xdr:row>14</xdr:row>
      <xdr:rowOff>180975</xdr:rowOff>
    </xdr:to>
    <xdr:sp macro="" textlink="">
      <xdr:nvSpPr>
        <xdr:cNvPr id="4" name="Rectangle 1"/>
        <xdr:cNvSpPr>
          <a:spLocks noChangeArrowheads="1"/>
        </xdr:cNvSpPr>
      </xdr:nvSpPr>
      <xdr:spPr bwMode="auto">
        <a:xfrm>
          <a:off x="4318747" y="3352800"/>
          <a:ext cx="457200" cy="123825"/>
        </a:xfrm>
        <a:prstGeom prst="rect">
          <a:avLst/>
        </a:prstGeom>
        <a:solidFill>
          <a:srgbClr val="FFFF99"/>
        </a:solidFill>
        <a:ln w="9525">
          <a:solidFill>
            <a:srgbClr val="000000"/>
          </a:solidFill>
          <a:miter lim="800000"/>
          <a:headEnd/>
          <a:tailEnd/>
        </a:ln>
      </xdr:spPr>
    </xdr:sp>
    <xdr:clientData/>
  </xdr:twoCellAnchor>
  <xdr:twoCellAnchor>
    <xdr:from>
      <xdr:col>3</xdr:col>
      <xdr:colOff>342900</xdr:colOff>
      <xdr:row>27</xdr:row>
      <xdr:rowOff>57149</xdr:rowOff>
    </xdr:from>
    <xdr:to>
      <xdr:col>4</xdr:col>
      <xdr:colOff>247650</xdr:colOff>
      <xdr:row>27</xdr:row>
      <xdr:rowOff>180974</xdr:rowOff>
    </xdr:to>
    <xdr:sp macro="" textlink="">
      <xdr:nvSpPr>
        <xdr:cNvPr id="5" name="Rectangle 1"/>
        <xdr:cNvSpPr>
          <a:spLocks noChangeArrowheads="1"/>
        </xdr:cNvSpPr>
      </xdr:nvSpPr>
      <xdr:spPr bwMode="auto">
        <a:xfrm>
          <a:off x="1019175" y="6038849"/>
          <a:ext cx="714375" cy="123825"/>
        </a:xfrm>
        <a:prstGeom prst="rect">
          <a:avLst/>
        </a:prstGeom>
        <a:solidFill>
          <a:srgbClr val="FFFF99"/>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392113</xdr:colOff>
      <xdr:row>42</xdr:row>
      <xdr:rowOff>76200</xdr:rowOff>
    </xdr:from>
    <xdr:to>
      <xdr:col>3</xdr:col>
      <xdr:colOff>20638</xdr:colOff>
      <xdr:row>42</xdr:row>
      <xdr:rowOff>190500</xdr:rowOff>
    </xdr:to>
    <xdr:sp macro="" textlink="">
      <xdr:nvSpPr>
        <xdr:cNvPr id="2" name="Rectangle 1"/>
        <xdr:cNvSpPr>
          <a:spLocks noChangeArrowheads="1"/>
        </xdr:cNvSpPr>
      </xdr:nvSpPr>
      <xdr:spPr bwMode="auto">
        <a:xfrm>
          <a:off x="792163" y="9305925"/>
          <a:ext cx="742950" cy="114300"/>
        </a:xfrm>
        <a:prstGeom prst="rect">
          <a:avLst/>
        </a:prstGeom>
        <a:solidFill>
          <a:srgbClr val="FFFF99"/>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160</xdr:colOff>
      <xdr:row>60</xdr:row>
      <xdr:rowOff>2241</xdr:rowOff>
    </xdr:from>
    <xdr:to>
      <xdr:col>31</xdr:col>
      <xdr:colOff>160</xdr:colOff>
      <xdr:row>60</xdr:row>
      <xdr:rowOff>2241</xdr:rowOff>
    </xdr:to>
    <xdr:sp macro="" textlink="">
      <xdr:nvSpPr>
        <xdr:cNvPr id="3073" name="Text Box 1"/>
        <xdr:cNvSpPr txBox="1">
          <a:spLocks noChangeArrowheads="1"/>
        </xdr:cNvSpPr>
      </xdr:nvSpPr>
      <xdr:spPr bwMode="auto">
        <a:xfrm>
          <a:off x="27866340" y="1472184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31</xdr:col>
      <xdr:colOff>160</xdr:colOff>
      <xdr:row>60</xdr:row>
      <xdr:rowOff>2241</xdr:rowOff>
    </xdr:from>
    <xdr:to>
      <xdr:col>31</xdr:col>
      <xdr:colOff>160</xdr:colOff>
      <xdr:row>60</xdr:row>
      <xdr:rowOff>2241</xdr:rowOff>
    </xdr:to>
    <xdr:sp macro="" textlink="">
      <xdr:nvSpPr>
        <xdr:cNvPr id="3074" name="Text Box 2"/>
        <xdr:cNvSpPr txBox="1">
          <a:spLocks noChangeArrowheads="1"/>
        </xdr:cNvSpPr>
      </xdr:nvSpPr>
      <xdr:spPr bwMode="auto">
        <a:xfrm>
          <a:off x="27866340" y="1472184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0</xdr:colOff>
      <xdr:row>6</xdr:row>
      <xdr:rowOff>0</xdr:rowOff>
    </xdr:from>
    <xdr:to>
      <xdr:col>30</xdr:col>
      <xdr:colOff>0</xdr:colOff>
      <xdr:row>6</xdr:row>
      <xdr:rowOff>0</xdr:rowOff>
    </xdr:to>
    <xdr:sp macro="" textlink="">
      <xdr:nvSpPr>
        <xdr:cNvPr id="2" name="Text Box 1"/>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6</xdr:row>
      <xdr:rowOff>0</xdr:rowOff>
    </xdr:from>
    <xdr:to>
      <xdr:col>30</xdr:col>
      <xdr:colOff>0</xdr:colOff>
      <xdr:row>6</xdr:row>
      <xdr:rowOff>0</xdr:rowOff>
    </xdr:to>
    <xdr:sp macro="" textlink="">
      <xdr:nvSpPr>
        <xdr:cNvPr id="3" name="Text Box 2"/>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12</xdr:row>
      <xdr:rowOff>96370</xdr:rowOff>
    </xdr:from>
    <xdr:to>
      <xdr:col>30</xdr:col>
      <xdr:colOff>0</xdr:colOff>
      <xdr:row>12</xdr:row>
      <xdr:rowOff>96370</xdr:rowOff>
    </xdr:to>
    <xdr:sp macro="" textlink="">
      <xdr:nvSpPr>
        <xdr:cNvPr id="4" name="Text Box 3"/>
        <xdr:cNvSpPr txBox="1">
          <a:spLocks noChangeArrowheads="1"/>
        </xdr:cNvSpPr>
      </xdr:nvSpPr>
      <xdr:spPr bwMode="auto">
        <a:xfrm>
          <a:off x="22393275" y="327772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12</xdr:row>
      <xdr:rowOff>96370</xdr:rowOff>
    </xdr:from>
    <xdr:to>
      <xdr:col>30</xdr:col>
      <xdr:colOff>0</xdr:colOff>
      <xdr:row>12</xdr:row>
      <xdr:rowOff>96370</xdr:rowOff>
    </xdr:to>
    <xdr:sp macro="" textlink="">
      <xdr:nvSpPr>
        <xdr:cNvPr id="5" name="Text Box 4"/>
        <xdr:cNvSpPr txBox="1">
          <a:spLocks noChangeArrowheads="1"/>
        </xdr:cNvSpPr>
      </xdr:nvSpPr>
      <xdr:spPr bwMode="auto">
        <a:xfrm>
          <a:off x="22393275" y="327772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6</xdr:row>
      <xdr:rowOff>0</xdr:rowOff>
    </xdr:from>
    <xdr:to>
      <xdr:col>30</xdr:col>
      <xdr:colOff>0</xdr:colOff>
      <xdr:row>6</xdr:row>
      <xdr:rowOff>0</xdr:rowOff>
    </xdr:to>
    <xdr:sp macro="" textlink="">
      <xdr:nvSpPr>
        <xdr:cNvPr id="6" name="Text Box 5"/>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6</xdr:row>
      <xdr:rowOff>0</xdr:rowOff>
    </xdr:from>
    <xdr:to>
      <xdr:col>30</xdr:col>
      <xdr:colOff>0</xdr:colOff>
      <xdr:row>6</xdr:row>
      <xdr:rowOff>0</xdr:rowOff>
    </xdr:to>
    <xdr:sp macro="" textlink="">
      <xdr:nvSpPr>
        <xdr:cNvPr id="7" name="Text Box 6"/>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9</xdr:row>
      <xdr:rowOff>2241</xdr:rowOff>
    </xdr:from>
    <xdr:to>
      <xdr:col>30</xdr:col>
      <xdr:colOff>0</xdr:colOff>
      <xdr:row>9</xdr:row>
      <xdr:rowOff>2241</xdr:rowOff>
    </xdr:to>
    <xdr:sp macro="" textlink="">
      <xdr:nvSpPr>
        <xdr:cNvPr id="8" name="Text Box 9"/>
        <xdr:cNvSpPr txBox="1">
          <a:spLocks noChangeArrowheads="1"/>
        </xdr:cNvSpPr>
      </xdr:nvSpPr>
      <xdr:spPr bwMode="auto">
        <a:xfrm>
          <a:off x="22393275" y="24406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9</xdr:row>
      <xdr:rowOff>2241</xdr:rowOff>
    </xdr:from>
    <xdr:to>
      <xdr:col>30</xdr:col>
      <xdr:colOff>0</xdr:colOff>
      <xdr:row>9</xdr:row>
      <xdr:rowOff>2241</xdr:rowOff>
    </xdr:to>
    <xdr:sp macro="" textlink="">
      <xdr:nvSpPr>
        <xdr:cNvPr id="9" name="Text Box 10"/>
        <xdr:cNvSpPr txBox="1">
          <a:spLocks noChangeArrowheads="1"/>
        </xdr:cNvSpPr>
      </xdr:nvSpPr>
      <xdr:spPr bwMode="auto">
        <a:xfrm>
          <a:off x="22393275" y="24406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9</xdr:row>
      <xdr:rowOff>2241</xdr:rowOff>
    </xdr:from>
    <xdr:to>
      <xdr:col>30</xdr:col>
      <xdr:colOff>0</xdr:colOff>
      <xdr:row>9</xdr:row>
      <xdr:rowOff>2241</xdr:rowOff>
    </xdr:to>
    <xdr:sp macro="" textlink="">
      <xdr:nvSpPr>
        <xdr:cNvPr id="10" name="Text Box 11"/>
        <xdr:cNvSpPr txBox="1">
          <a:spLocks noChangeArrowheads="1"/>
        </xdr:cNvSpPr>
      </xdr:nvSpPr>
      <xdr:spPr bwMode="auto">
        <a:xfrm>
          <a:off x="22393275" y="24406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0</xdr:colOff>
      <xdr:row>9</xdr:row>
      <xdr:rowOff>2241</xdr:rowOff>
    </xdr:from>
    <xdr:to>
      <xdr:col>30</xdr:col>
      <xdr:colOff>0</xdr:colOff>
      <xdr:row>9</xdr:row>
      <xdr:rowOff>2241</xdr:rowOff>
    </xdr:to>
    <xdr:sp macro="" textlink="">
      <xdr:nvSpPr>
        <xdr:cNvPr id="11" name="Text Box 12"/>
        <xdr:cNvSpPr txBox="1">
          <a:spLocks noChangeArrowheads="1"/>
        </xdr:cNvSpPr>
      </xdr:nvSpPr>
      <xdr:spPr bwMode="auto">
        <a:xfrm>
          <a:off x="22393275" y="24406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0</xdr:colOff>
      <xdr:row>6</xdr:row>
      <xdr:rowOff>0</xdr:rowOff>
    </xdr:from>
    <xdr:to>
      <xdr:col>27</xdr:col>
      <xdr:colOff>0</xdr:colOff>
      <xdr:row>6</xdr:row>
      <xdr:rowOff>0</xdr:rowOff>
    </xdr:to>
    <xdr:sp macro="" textlink="">
      <xdr:nvSpPr>
        <xdr:cNvPr id="2" name="Text Box 1"/>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3" name="Text Box 2"/>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9</xdr:row>
      <xdr:rowOff>96370</xdr:rowOff>
    </xdr:from>
    <xdr:to>
      <xdr:col>27</xdr:col>
      <xdr:colOff>0</xdr:colOff>
      <xdr:row>9</xdr:row>
      <xdr:rowOff>96370</xdr:rowOff>
    </xdr:to>
    <xdr:sp macro="" textlink="">
      <xdr:nvSpPr>
        <xdr:cNvPr id="4" name="Text Box 3"/>
        <xdr:cNvSpPr txBox="1">
          <a:spLocks noChangeArrowheads="1"/>
        </xdr:cNvSpPr>
      </xdr:nvSpPr>
      <xdr:spPr bwMode="auto">
        <a:xfrm>
          <a:off x="22393275" y="30300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9</xdr:row>
      <xdr:rowOff>96370</xdr:rowOff>
    </xdr:from>
    <xdr:to>
      <xdr:col>27</xdr:col>
      <xdr:colOff>0</xdr:colOff>
      <xdr:row>9</xdr:row>
      <xdr:rowOff>96370</xdr:rowOff>
    </xdr:to>
    <xdr:sp macro="" textlink="">
      <xdr:nvSpPr>
        <xdr:cNvPr id="5" name="Text Box 4"/>
        <xdr:cNvSpPr txBox="1">
          <a:spLocks noChangeArrowheads="1"/>
        </xdr:cNvSpPr>
      </xdr:nvSpPr>
      <xdr:spPr bwMode="auto">
        <a:xfrm>
          <a:off x="22393275" y="30300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6" name="Text Box 5"/>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7" name="Text Box 6"/>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7:K26"/>
  <sheetViews>
    <sheetView tabSelected="1" view="pageBreakPreview" topLeftCell="A19" zoomScale="90" zoomScaleNormal="70" zoomScaleSheetLayoutView="90" workbookViewId="0">
      <selection activeCell="M24" sqref="M24"/>
    </sheetView>
  </sheetViews>
  <sheetFormatPr defaultColWidth="8.875" defaultRowHeight="13.5"/>
  <cols>
    <col min="1" max="1" width="9.875" style="376" customWidth="1"/>
    <col min="2" max="3" width="5.875" style="376" customWidth="1"/>
    <col min="4" max="8" width="11.375" style="376" customWidth="1"/>
    <col min="9" max="10" width="5.875" style="376" customWidth="1"/>
    <col min="11" max="11" width="9.875" style="376" customWidth="1"/>
    <col min="12" max="16384" width="8.875" style="376"/>
  </cols>
  <sheetData>
    <row r="7" spans="1:11" ht="15" customHeight="1">
      <c r="A7" s="375"/>
      <c r="B7" s="375"/>
      <c r="C7" s="375"/>
      <c r="D7" s="375"/>
      <c r="E7" s="375"/>
      <c r="F7" s="375"/>
      <c r="G7" s="375"/>
      <c r="H7" s="375"/>
      <c r="I7" s="375"/>
      <c r="J7" s="375"/>
      <c r="K7" s="375"/>
    </row>
    <row r="8" spans="1:11" ht="15" customHeight="1">
      <c r="A8" s="2"/>
      <c r="B8" s="2"/>
      <c r="C8" s="2"/>
      <c r="D8" s="2"/>
      <c r="E8" s="2"/>
      <c r="F8" s="2"/>
      <c r="G8" s="2"/>
      <c r="H8" s="2"/>
      <c r="I8" s="2"/>
      <c r="J8" s="2"/>
      <c r="K8" s="2"/>
    </row>
    <row r="9" spans="1:11" ht="35.25" customHeight="1">
      <c r="C9" s="963" t="s">
        <v>449</v>
      </c>
      <c r="D9" s="963"/>
      <c r="E9" s="963"/>
      <c r="F9" s="963"/>
      <c r="G9" s="963"/>
      <c r="H9" s="963"/>
      <c r="I9" s="963"/>
      <c r="J9" s="704"/>
      <c r="K9" s="2"/>
    </row>
    <row r="10" spans="1:11" ht="35.25" customHeight="1">
      <c r="C10" s="963" t="s">
        <v>144</v>
      </c>
      <c r="D10" s="963"/>
      <c r="E10" s="963"/>
      <c r="F10" s="963"/>
      <c r="G10" s="963"/>
      <c r="H10" s="963"/>
      <c r="I10" s="963"/>
      <c r="J10" s="704"/>
      <c r="K10" s="2"/>
    </row>
    <row r="11" spans="1:11" ht="35.25" customHeight="1">
      <c r="C11" s="963" t="s">
        <v>145</v>
      </c>
      <c r="D11" s="963"/>
      <c r="E11" s="963"/>
      <c r="F11" s="963"/>
      <c r="G11" s="963"/>
      <c r="H11" s="963"/>
      <c r="I11" s="963"/>
      <c r="J11" s="704"/>
      <c r="K11" s="2"/>
    </row>
    <row r="12" spans="1:11" ht="35.25" customHeight="1">
      <c r="B12" s="965" t="s">
        <v>442</v>
      </c>
      <c r="C12" s="965"/>
      <c r="D12" s="965"/>
      <c r="E12" s="965"/>
      <c r="F12" s="965"/>
      <c r="G12" s="965"/>
      <c r="H12" s="965"/>
      <c r="I12" s="965"/>
      <c r="J12" s="965"/>
      <c r="K12" s="2"/>
    </row>
    <row r="13" spans="1:11">
      <c r="A13" s="375"/>
      <c r="B13" s="375"/>
      <c r="C13" s="375"/>
      <c r="D13" s="375"/>
      <c r="E13" s="965"/>
      <c r="F13" s="965"/>
      <c r="G13" s="965"/>
      <c r="H13" s="375"/>
      <c r="I13" s="375"/>
      <c r="J13" s="375"/>
      <c r="K13" s="375"/>
    </row>
    <row r="14" spans="1:11" ht="18.75">
      <c r="A14" s="2"/>
      <c r="B14" s="2"/>
      <c r="C14" s="2"/>
      <c r="D14" s="2"/>
      <c r="E14" s="965"/>
      <c r="F14" s="965"/>
      <c r="G14" s="965"/>
      <c r="H14" s="2"/>
      <c r="I14" s="2"/>
      <c r="J14" s="2"/>
      <c r="K14" s="2"/>
    </row>
    <row r="15" spans="1:11" ht="29.25" customHeight="1">
      <c r="B15" s="965"/>
      <c r="C15" s="965"/>
      <c r="D15" s="965"/>
      <c r="E15" s="965"/>
      <c r="F15" s="965"/>
      <c r="G15" s="965"/>
      <c r="H15" s="965"/>
      <c r="I15" s="965"/>
      <c r="J15" s="965"/>
      <c r="K15" s="2"/>
    </row>
    <row r="17" spans="1:11" ht="51" customHeight="1">
      <c r="A17" s="375"/>
      <c r="B17" s="375"/>
      <c r="C17" s="375"/>
      <c r="D17" s="375"/>
      <c r="E17" s="375"/>
      <c r="F17" s="375"/>
      <c r="G17" s="375"/>
      <c r="H17" s="375"/>
      <c r="I17" s="375"/>
      <c r="J17" s="375"/>
      <c r="K17" s="375"/>
    </row>
    <row r="18" spans="1:11" ht="90" customHeight="1">
      <c r="A18" s="375"/>
      <c r="B18" s="375"/>
      <c r="C18" s="375"/>
      <c r="D18" s="375"/>
      <c r="E18" s="375"/>
      <c r="F18" s="375"/>
      <c r="G18" s="375"/>
      <c r="H18" s="375"/>
      <c r="I18" s="375"/>
      <c r="J18" s="375"/>
      <c r="K18" s="375"/>
    </row>
    <row r="19" spans="1:11" ht="117" customHeight="1">
      <c r="A19" s="375"/>
      <c r="B19" s="375"/>
      <c r="C19" s="375"/>
      <c r="D19" s="375"/>
      <c r="E19" s="375"/>
      <c r="F19" s="375"/>
      <c r="G19" s="375"/>
      <c r="H19" s="375"/>
      <c r="I19" s="375"/>
      <c r="J19" s="375"/>
      <c r="K19" s="375"/>
    </row>
    <row r="20" spans="1:11" ht="15" customHeight="1">
      <c r="A20" s="375"/>
      <c r="B20" s="966"/>
      <c r="C20" s="966"/>
      <c r="D20" s="966"/>
      <c r="E20" s="966"/>
      <c r="F20" s="966"/>
      <c r="G20" s="966"/>
      <c r="H20" s="966"/>
      <c r="I20" s="966"/>
      <c r="J20" s="966"/>
      <c r="K20" s="375"/>
    </row>
    <row r="23" spans="1:11" ht="36" customHeight="1">
      <c r="B23" s="966" t="s">
        <v>802</v>
      </c>
      <c r="C23" s="966"/>
      <c r="D23" s="966"/>
      <c r="E23" s="966"/>
      <c r="F23" s="966"/>
      <c r="G23" s="966"/>
      <c r="H23" s="966"/>
      <c r="I23" s="966"/>
      <c r="J23" s="966"/>
      <c r="K23" s="1"/>
    </row>
    <row r="24" spans="1:11" ht="24">
      <c r="B24" s="964" t="s">
        <v>450</v>
      </c>
      <c r="C24" s="964"/>
      <c r="D24" s="964"/>
      <c r="E24" s="964"/>
      <c r="F24" s="964"/>
      <c r="G24" s="964"/>
      <c r="H24" s="964"/>
      <c r="I24" s="964"/>
      <c r="J24" s="964"/>
      <c r="K24" s="3"/>
    </row>
    <row r="25" spans="1:11">
      <c r="A25" s="377"/>
      <c r="B25" s="377"/>
      <c r="C25" s="377"/>
      <c r="D25" s="377"/>
      <c r="E25" s="377"/>
      <c r="F25" s="377"/>
      <c r="G25" s="377"/>
      <c r="H25" s="377"/>
      <c r="I25" s="377"/>
      <c r="J25" s="377"/>
      <c r="K25" s="377"/>
    </row>
    <row r="26" spans="1:11">
      <c r="A26" s="377"/>
      <c r="B26" s="377"/>
      <c r="C26" s="377"/>
      <c r="D26" s="377"/>
      <c r="E26" s="377"/>
      <c r="F26" s="377"/>
      <c r="G26" s="377"/>
      <c r="H26" s="377"/>
      <c r="I26" s="377"/>
      <c r="J26" s="377"/>
      <c r="K26" s="377"/>
    </row>
  </sheetData>
  <mergeCells count="9">
    <mergeCell ref="C9:I9"/>
    <mergeCell ref="C10:I10"/>
    <mergeCell ref="C11:I11"/>
    <mergeCell ref="B24:J24"/>
    <mergeCell ref="B12:J12"/>
    <mergeCell ref="B15:J15"/>
    <mergeCell ref="B23:J23"/>
    <mergeCell ref="B20:J20"/>
    <mergeCell ref="E13:G14"/>
  </mergeCells>
  <phoneticPr fontId="73"/>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H98"/>
  <sheetViews>
    <sheetView showGridLines="0" view="pageBreakPreview" topLeftCell="B3" zoomScale="115" zoomScaleNormal="120" zoomScaleSheetLayoutView="115" workbookViewId="0">
      <selection activeCell="M24" sqref="M24"/>
    </sheetView>
  </sheetViews>
  <sheetFormatPr defaultRowHeight="13.5"/>
  <cols>
    <col min="1" max="2" width="2.625" style="429" customWidth="1"/>
    <col min="3" max="3" width="14.625" style="429" customWidth="1"/>
    <col min="4" max="4" width="11.125" style="429" customWidth="1"/>
    <col min="5" max="127" width="2.75" style="429" customWidth="1"/>
    <col min="128" max="128" width="2.125" style="429" customWidth="1"/>
    <col min="129" max="129" width="1.625" style="429" customWidth="1"/>
    <col min="130" max="130" width="5.75" style="429" customWidth="1"/>
    <col min="131" max="131" width="5.375" style="429" customWidth="1"/>
    <col min="132" max="132" width="5.25" style="429" customWidth="1"/>
    <col min="133" max="133" width="4.75" style="429" customWidth="1"/>
    <col min="134" max="187" width="1.625" style="429" customWidth="1"/>
    <col min="188" max="16384" width="9" style="429"/>
  </cols>
  <sheetData>
    <row r="1" spans="2:190" ht="14.25" customHeight="1"/>
    <row r="2" spans="2:190" s="378" customFormat="1" ht="36" customHeight="1">
      <c r="B2" s="1161" t="s">
        <v>800</v>
      </c>
      <c r="C2" s="1161"/>
      <c r="D2" s="1161"/>
      <c r="E2" s="1161"/>
      <c r="F2" s="1161"/>
      <c r="G2" s="1161"/>
      <c r="H2" s="1161"/>
      <c r="I2" s="1161"/>
      <c r="J2" s="1161"/>
      <c r="K2" s="1161"/>
      <c r="L2" s="1161"/>
      <c r="M2" s="1161"/>
      <c r="N2" s="1161"/>
      <c r="O2" s="1161"/>
      <c r="P2" s="1161"/>
      <c r="Q2" s="414"/>
      <c r="R2" s="414"/>
      <c r="S2" s="414"/>
      <c r="T2" s="414"/>
      <c r="BF2" s="499" t="s">
        <v>321</v>
      </c>
    </row>
    <row r="3" spans="2:190" ht="10.5" customHeight="1">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500"/>
      <c r="AY3" s="500"/>
      <c r="AZ3" s="500"/>
      <c r="BA3" s="500"/>
      <c r="BB3" s="500"/>
      <c r="BC3" s="500"/>
      <c r="BD3" s="500"/>
      <c r="BE3" s="500"/>
      <c r="BF3" s="500"/>
      <c r="BG3" s="500"/>
      <c r="BH3" s="500"/>
      <c r="BI3" s="500"/>
      <c r="BJ3" s="500"/>
      <c r="BK3" s="500"/>
      <c r="BL3" s="500"/>
      <c r="BM3" s="500"/>
      <c r="BN3" s="500"/>
      <c r="BO3" s="500"/>
      <c r="BP3" s="500"/>
      <c r="BQ3" s="500"/>
      <c r="BR3" s="500"/>
      <c r="BS3" s="500"/>
      <c r="BT3" s="500"/>
      <c r="BU3" s="500"/>
      <c r="BV3" s="500"/>
      <c r="BW3" s="500"/>
      <c r="BX3" s="500"/>
      <c r="BY3" s="500"/>
      <c r="BZ3" s="500"/>
      <c r="CA3" s="500"/>
      <c r="CB3" s="500"/>
      <c r="CC3" s="500"/>
      <c r="CD3" s="500"/>
      <c r="CE3" s="500"/>
      <c r="CF3" s="500"/>
      <c r="CG3" s="500"/>
      <c r="CH3" s="500"/>
      <c r="CI3" s="500"/>
      <c r="CJ3" s="500"/>
      <c r="CK3" s="500"/>
      <c r="CL3" s="500"/>
      <c r="CM3" s="500"/>
      <c r="CN3" s="500"/>
      <c r="CO3" s="500"/>
      <c r="CP3" s="500"/>
      <c r="CQ3" s="500"/>
      <c r="CR3" s="500"/>
      <c r="CS3" s="500"/>
      <c r="CT3" s="500"/>
      <c r="CU3" s="500"/>
      <c r="CV3" s="500"/>
      <c r="CW3" s="500"/>
      <c r="CX3" s="500"/>
      <c r="CY3" s="500"/>
      <c r="CZ3" s="500"/>
      <c r="DA3" s="500"/>
      <c r="DB3" s="500"/>
      <c r="DC3" s="500"/>
      <c r="DD3" s="500"/>
      <c r="DE3" s="500"/>
      <c r="DF3" s="500"/>
      <c r="DG3" s="500"/>
      <c r="DH3" s="500"/>
      <c r="DI3" s="500"/>
      <c r="DJ3" s="500"/>
      <c r="DK3" s="500"/>
      <c r="DL3" s="500"/>
      <c r="DM3" s="500"/>
      <c r="DN3" s="500"/>
      <c r="DO3" s="500"/>
      <c r="DP3" s="500"/>
      <c r="DQ3" s="500"/>
      <c r="DR3" s="500"/>
      <c r="DS3" s="500"/>
      <c r="DT3" s="500"/>
      <c r="DU3" s="500"/>
      <c r="DV3" s="500"/>
      <c r="DW3" s="500"/>
      <c r="DX3" s="500"/>
      <c r="DY3" s="500"/>
      <c r="DZ3" s="500"/>
      <c r="EA3" s="500"/>
      <c r="EB3" s="500"/>
      <c r="EC3" s="500"/>
      <c r="ED3" s="500"/>
      <c r="EE3" s="500"/>
      <c r="EF3" s="500"/>
      <c r="EG3" s="500"/>
      <c r="EH3" s="500"/>
      <c r="EI3" s="500"/>
      <c r="EJ3" s="500"/>
      <c r="EK3" s="500"/>
      <c r="EL3" s="500"/>
      <c r="EM3" s="500"/>
      <c r="EN3" s="500"/>
      <c r="EO3" s="500"/>
      <c r="EP3" s="500"/>
      <c r="EQ3" s="500"/>
      <c r="ER3" s="500"/>
      <c r="ES3" s="500"/>
      <c r="ET3" s="500"/>
      <c r="EU3" s="500"/>
      <c r="EV3" s="500"/>
      <c r="EW3" s="500"/>
      <c r="EX3" s="500"/>
      <c r="EY3" s="500"/>
      <c r="EZ3" s="500"/>
      <c r="FA3" s="500"/>
      <c r="FB3" s="500"/>
      <c r="FC3" s="500"/>
      <c r="FD3" s="500"/>
      <c r="FE3" s="500"/>
      <c r="FF3" s="500"/>
      <c r="FG3" s="500"/>
      <c r="FH3" s="500"/>
      <c r="FI3" s="500"/>
      <c r="FJ3" s="500"/>
      <c r="FK3" s="500"/>
      <c r="FL3" s="500"/>
      <c r="FM3" s="500"/>
      <c r="FN3" s="500"/>
      <c r="FO3" s="500"/>
      <c r="FP3" s="500"/>
      <c r="FQ3" s="500"/>
      <c r="FR3" s="500"/>
      <c r="FS3" s="500"/>
      <c r="FT3" s="500"/>
      <c r="FU3" s="500"/>
      <c r="FV3" s="500"/>
      <c r="FW3" s="500"/>
      <c r="FX3" s="500"/>
      <c r="FY3" s="500"/>
      <c r="FZ3" s="500"/>
      <c r="GA3" s="500"/>
      <c r="GB3" s="500"/>
      <c r="GC3" s="500"/>
      <c r="GD3" s="500"/>
      <c r="GE3" s="500"/>
    </row>
    <row r="4" spans="2:190" ht="17.25" customHeight="1">
      <c r="B4" s="1162" t="s">
        <v>322</v>
      </c>
      <c r="C4" s="1162"/>
      <c r="D4" s="1162"/>
      <c r="E4" s="1158" t="s">
        <v>323</v>
      </c>
      <c r="F4" s="1159"/>
      <c r="G4" s="1159"/>
      <c r="H4" s="1159"/>
      <c r="I4" s="1159"/>
      <c r="J4" s="1159"/>
      <c r="K4" s="1159"/>
      <c r="L4" s="1159"/>
      <c r="M4" s="1159"/>
      <c r="N4" s="1159"/>
      <c r="O4" s="1159"/>
      <c r="P4" s="1159"/>
      <c r="Q4" s="1159"/>
      <c r="R4" s="1159"/>
      <c r="S4" s="1159"/>
      <c r="T4" s="1159"/>
      <c r="U4" s="1159"/>
      <c r="V4" s="1159"/>
      <c r="W4" s="1159"/>
      <c r="X4" s="1159"/>
      <c r="Y4" s="1159"/>
      <c r="Z4" s="1159"/>
      <c r="AA4" s="1159"/>
      <c r="AB4" s="1159"/>
      <c r="AC4" s="1159"/>
      <c r="AD4" s="1159"/>
      <c r="AE4" s="1159"/>
      <c r="AF4" s="1159"/>
      <c r="AG4" s="1159"/>
      <c r="AH4" s="1163"/>
      <c r="AI4" s="1158" t="s">
        <v>324</v>
      </c>
      <c r="AJ4" s="1159"/>
      <c r="AK4" s="1159"/>
      <c r="AL4" s="1159"/>
      <c r="AM4" s="1159"/>
      <c r="AN4" s="1159"/>
      <c r="AO4" s="1159"/>
      <c r="AP4" s="1159"/>
      <c r="AQ4" s="1159"/>
      <c r="AR4" s="1159"/>
      <c r="AS4" s="1159"/>
      <c r="AT4" s="1159"/>
      <c r="AU4" s="1159"/>
      <c r="AV4" s="1159"/>
      <c r="AW4" s="1159"/>
      <c r="AX4" s="1159"/>
      <c r="AY4" s="1159"/>
      <c r="AZ4" s="1159"/>
      <c r="BA4" s="1159"/>
      <c r="BB4" s="1159"/>
      <c r="BC4" s="1159"/>
      <c r="BD4" s="1159"/>
      <c r="BE4" s="1159"/>
      <c r="BF4" s="1159"/>
      <c r="BG4" s="1159"/>
      <c r="BH4" s="1159"/>
      <c r="BI4" s="1159"/>
      <c r="BJ4" s="1159"/>
      <c r="BK4" s="1159"/>
      <c r="BL4" s="1159"/>
      <c r="BM4" s="1163"/>
      <c r="BN4" s="1158" t="s">
        <v>325</v>
      </c>
      <c r="BO4" s="1159"/>
      <c r="BP4" s="1159"/>
      <c r="BQ4" s="1159"/>
      <c r="BR4" s="1159"/>
      <c r="BS4" s="1159"/>
      <c r="BT4" s="1159"/>
      <c r="BU4" s="1159"/>
      <c r="BV4" s="1159"/>
      <c r="BW4" s="1159"/>
      <c r="BX4" s="1159"/>
      <c r="BY4" s="1159"/>
      <c r="BZ4" s="1159"/>
      <c r="CA4" s="1159"/>
      <c r="CB4" s="1159"/>
      <c r="CC4" s="1159"/>
      <c r="CD4" s="1159"/>
      <c r="CE4" s="1159"/>
      <c r="CF4" s="1159"/>
      <c r="CG4" s="1159"/>
      <c r="CH4" s="1159"/>
      <c r="CI4" s="1159"/>
      <c r="CJ4" s="1159"/>
      <c r="CK4" s="1159"/>
      <c r="CL4" s="1159"/>
      <c r="CM4" s="1159"/>
      <c r="CN4" s="1159"/>
      <c r="CO4" s="1159"/>
      <c r="CP4" s="1159"/>
      <c r="CQ4" s="1163"/>
      <c r="CR4" s="1158" t="s">
        <v>326</v>
      </c>
      <c r="CS4" s="1159"/>
      <c r="CT4" s="1159"/>
      <c r="CU4" s="1159"/>
      <c r="CV4" s="1159"/>
      <c r="CW4" s="1159"/>
      <c r="CX4" s="1159"/>
      <c r="CY4" s="1159"/>
      <c r="CZ4" s="1159"/>
      <c r="DA4" s="1159"/>
      <c r="DB4" s="1159"/>
      <c r="DC4" s="1159"/>
      <c r="DD4" s="1159"/>
      <c r="DE4" s="1159"/>
      <c r="DF4" s="1159"/>
      <c r="DG4" s="1159"/>
      <c r="DH4" s="1159"/>
      <c r="DI4" s="1159"/>
      <c r="DJ4" s="1159"/>
      <c r="DK4" s="1159"/>
      <c r="DL4" s="1159"/>
      <c r="DM4" s="1159"/>
      <c r="DN4" s="1159"/>
      <c r="DO4" s="1159"/>
      <c r="DP4" s="1159"/>
      <c r="DQ4" s="1159"/>
      <c r="DR4" s="1159"/>
      <c r="DS4" s="1159"/>
      <c r="DT4" s="1159"/>
      <c r="DU4" s="1159"/>
      <c r="DV4" s="1160"/>
    </row>
    <row r="5" spans="2:190" s="430" customFormat="1" ht="17.25" customHeight="1">
      <c r="B5" s="502" t="s">
        <v>734</v>
      </c>
      <c r="C5" s="501"/>
      <c r="D5" s="884" t="s">
        <v>568</v>
      </c>
      <c r="E5" s="859">
        <v>46113</v>
      </c>
      <c r="F5" s="887">
        <v>46114</v>
      </c>
      <c r="G5" s="887">
        <v>46115</v>
      </c>
      <c r="H5" s="887">
        <v>46116</v>
      </c>
      <c r="I5" s="887">
        <v>46117</v>
      </c>
      <c r="J5" s="887">
        <v>46118</v>
      </c>
      <c r="K5" s="887">
        <v>46119</v>
      </c>
      <c r="L5" s="887">
        <v>46120</v>
      </c>
      <c r="M5" s="887">
        <v>46121</v>
      </c>
      <c r="N5" s="887">
        <v>46122</v>
      </c>
      <c r="O5" s="887">
        <v>46123</v>
      </c>
      <c r="P5" s="887">
        <v>46124</v>
      </c>
      <c r="Q5" s="887">
        <v>46125</v>
      </c>
      <c r="R5" s="887">
        <v>46126</v>
      </c>
      <c r="S5" s="887">
        <v>46127</v>
      </c>
      <c r="T5" s="887">
        <v>46128</v>
      </c>
      <c r="U5" s="887">
        <v>46129</v>
      </c>
      <c r="V5" s="887">
        <v>46130</v>
      </c>
      <c r="W5" s="887">
        <v>46131</v>
      </c>
      <c r="X5" s="887">
        <v>46132</v>
      </c>
      <c r="Y5" s="887">
        <v>46133</v>
      </c>
      <c r="Z5" s="887">
        <v>46134</v>
      </c>
      <c r="AA5" s="887">
        <v>46135</v>
      </c>
      <c r="AB5" s="887">
        <v>46136</v>
      </c>
      <c r="AC5" s="887">
        <v>46137</v>
      </c>
      <c r="AD5" s="887">
        <v>46138</v>
      </c>
      <c r="AE5" s="887">
        <v>46139</v>
      </c>
      <c r="AF5" s="887">
        <v>46140</v>
      </c>
      <c r="AG5" s="887">
        <v>46141</v>
      </c>
      <c r="AH5" s="888">
        <v>46142</v>
      </c>
      <c r="AI5" s="859">
        <v>46143</v>
      </c>
      <c r="AJ5" s="887">
        <v>46144</v>
      </c>
      <c r="AK5" s="887">
        <v>46145</v>
      </c>
      <c r="AL5" s="887">
        <v>46146</v>
      </c>
      <c r="AM5" s="887">
        <v>46147</v>
      </c>
      <c r="AN5" s="887">
        <v>46148</v>
      </c>
      <c r="AO5" s="887">
        <v>46149</v>
      </c>
      <c r="AP5" s="887">
        <v>46150</v>
      </c>
      <c r="AQ5" s="887">
        <v>46151</v>
      </c>
      <c r="AR5" s="887">
        <v>46152</v>
      </c>
      <c r="AS5" s="887">
        <v>46153</v>
      </c>
      <c r="AT5" s="887">
        <v>46154</v>
      </c>
      <c r="AU5" s="887">
        <v>46155</v>
      </c>
      <c r="AV5" s="887">
        <v>46156</v>
      </c>
      <c r="AW5" s="887">
        <v>46157</v>
      </c>
      <c r="AX5" s="887">
        <v>46158</v>
      </c>
      <c r="AY5" s="887">
        <v>46159</v>
      </c>
      <c r="AZ5" s="887">
        <v>46160</v>
      </c>
      <c r="BA5" s="887">
        <v>46161</v>
      </c>
      <c r="BB5" s="887">
        <v>46162</v>
      </c>
      <c r="BC5" s="887">
        <v>46163</v>
      </c>
      <c r="BD5" s="887">
        <v>46164</v>
      </c>
      <c r="BE5" s="887">
        <v>46165</v>
      </c>
      <c r="BF5" s="887">
        <v>46166</v>
      </c>
      <c r="BG5" s="887">
        <v>46167</v>
      </c>
      <c r="BH5" s="887">
        <v>46168</v>
      </c>
      <c r="BI5" s="887">
        <v>46169</v>
      </c>
      <c r="BJ5" s="887">
        <v>46170</v>
      </c>
      <c r="BK5" s="887">
        <v>46171</v>
      </c>
      <c r="BL5" s="887">
        <v>46172</v>
      </c>
      <c r="BM5" s="888">
        <v>46173</v>
      </c>
      <c r="BN5" s="859">
        <v>46174</v>
      </c>
      <c r="BO5" s="887">
        <v>46175</v>
      </c>
      <c r="BP5" s="887">
        <v>46176</v>
      </c>
      <c r="BQ5" s="887">
        <v>46177</v>
      </c>
      <c r="BR5" s="887">
        <v>46178</v>
      </c>
      <c r="BS5" s="887">
        <v>46179</v>
      </c>
      <c r="BT5" s="887">
        <v>46180</v>
      </c>
      <c r="BU5" s="887">
        <v>46181</v>
      </c>
      <c r="BV5" s="887">
        <v>46182</v>
      </c>
      <c r="BW5" s="887">
        <v>46183</v>
      </c>
      <c r="BX5" s="887">
        <v>46184</v>
      </c>
      <c r="BY5" s="887">
        <v>46185</v>
      </c>
      <c r="BZ5" s="887">
        <v>46186</v>
      </c>
      <c r="CA5" s="887">
        <v>46187</v>
      </c>
      <c r="CB5" s="887">
        <v>46188</v>
      </c>
      <c r="CC5" s="887">
        <v>46189</v>
      </c>
      <c r="CD5" s="887">
        <v>46190</v>
      </c>
      <c r="CE5" s="887">
        <v>46191</v>
      </c>
      <c r="CF5" s="887">
        <v>46192</v>
      </c>
      <c r="CG5" s="887">
        <v>46193</v>
      </c>
      <c r="CH5" s="887">
        <v>46194</v>
      </c>
      <c r="CI5" s="887">
        <v>46195</v>
      </c>
      <c r="CJ5" s="887">
        <v>46196</v>
      </c>
      <c r="CK5" s="887">
        <v>46197</v>
      </c>
      <c r="CL5" s="887">
        <v>46198</v>
      </c>
      <c r="CM5" s="887">
        <v>46199</v>
      </c>
      <c r="CN5" s="887">
        <v>46200</v>
      </c>
      <c r="CO5" s="887">
        <v>46201</v>
      </c>
      <c r="CP5" s="887">
        <v>46202</v>
      </c>
      <c r="CQ5" s="888">
        <v>46203</v>
      </c>
      <c r="CR5" s="859">
        <v>46204</v>
      </c>
      <c r="CS5" s="887">
        <v>46205</v>
      </c>
      <c r="CT5" s="887">
        <v>46206</v>
      </c>
      <c r="CU5" s="887">
        <v>46207</v>
      </c>
      <c r="CV5" s="887">
        <v>46208</v>
      </c>
      <c r="CW5" s="887">
        <v>46209</v>
      </c>
      <c r="CX5" s="887">
        <v>46210</v>
      </c>
      <c r="CY5" s="887">
        <v>46211</v>
      </c>
      <c r="CZ5" s="887">
        <v>46212</v>
      </c>
      <c r="DA5" s="887">
        <v>46213</v>
      </c>
      <c r="DB5" s="887">
        <v>46214</v>
      </c>
      <c r="DC5" s="887">
        <v>46215</v>
      </c>
      <c r="DD5" s="887">
        <v>46216</v>
      </c>
      <c r="DE5" s="887">
        <v>46217</v>
      </c>
      <c r="DF5" s="887">
        <v>46218</v>
      </c>
      <c r="DG5" s="887">
        <v>46219</v>
      </c>
      <c r="DH5" s="887">
        <v>46220</v>
      </c>
      <c r="DI5" s="887">
        <v>46221</v>
      </c>
      <c r="DJ5" s="887">
        <v>46222</v>
      </c>
      <c r="DK5" s="887">
        <v>46223</v>
      </c>
      <c r="DL5" s="887">
        <v>46224</v>
      </c>
      <c r="DM5" s="887">
        <v>46225</v>
      </c>
      <c r="DN5" s="887">
        <v>46226</v>
      </c>
      <c r="DO5" s="887">
        <v>46227</v>
      </c>
      <c r="DP5" s="887">
        <v>46228</v>
      </c>
      <c r="DQ5" s="887">
        <v>46229</v>
      </c>
      <c r="DR5" s="887">
        <v>46230</v>
      </c>
      <c r="DS5" s="887">
        <v>46231</v>
      </c>
      <c r="DT5" s="887">
        <v>46232</v>
      </c>
      <c r="DU5" s="887">
        <v>46233</v>
      </c>
      <c r="DV5" s="888">
        <v>46234</v>
      </c>
      <c r="DZ5" s="872" t="s">
        <v>569</v>
      </c>
      <c r="EA5" s="872" t="s">
        <v>568</v>
      </c>
      <c r="EB5" s="872" t="s">
        <v>745</v>
      </c>
    </row>
    <row r="6" spans="2:190" s="430" customFormat="1" ht="17.25" customHeight="1">
      <c r="B6" s="784" t="s">
        <v>733</v>
      </c>
      <c r="C6" s="706"/>
      <c r="D6" s="885" t="s">
        <v>571</v>
      </c>
      <c r="E6" s="889" t="s">
        <v>742</v>
      </c>
      <c r="F6" s="861" t="s">
        <v>740</v>
      </c>
      <c r="G6" s="861" t="s">
        <v>741</v>
      </c>
      <c r="H6" s="870" t="s">
        <v>735</v>
      </c>
      <c r="I6" s="860" t="s">
        <v>736</v>
      </c>
      <c r="J6" s="861" t="s">
        <v>737</v>
      </c>
      <c r="K6" s="861" t="s">
        <v>738</v>
      </c>
      <c r="L6" s="861" t="s">
        <v>739</v>
      </c>
      <c r="M6" s="861" t="s">
        <v>740</v>
      </c>
      <c r="N6" s="861" t="s">
        <v>741</v>
      </c>
      <c r="O6" s="870" t="s">
        <v>735</v>
      </c>
      <c r="P6" s="860" t="s">
        <v>736</v>
      </c>
      <c r="Q6" s="861" t="s">
        <v>737</v>
      </c>
      <c r="R6" s="861" t="s">
        <v>738</v>
      </c>
      <c r="S6" s="861" t="s">
        <v>739</v>
      </c>
      <c r="T6" s="861" t="s">
        <v>740</v>
      </c>
      <c r="U6" s="861" t="s">
        <v>741</v>
      </c>
      <c r="V6" s="870" t="s">
        <v>735</v>
      </c>
      <c r="W6" s="860" t="s">
        <v>736</v>
      </c>
      <c r="X6" s="861" t="s">
        <v>737</v>
      </c>
      <c r="Y6" s="861" t="s">
        <v>738</v>
      </c>
      <c r="Z6" s="861" t="s">
        <v>739</v>
      </c>
      <c r="AA6" s="861" t="s">
        <v>740</v>
      </c>
      <c r="AB6" s="861" t="s">
        <v>741</v>
      </c>
      <c r="AC6" s="870" t="s">
        <v>735</v>
      </c>
      <c r="AD6" s="860" t="s">
        <v>736</v>
      </c>
      <c r="AE6" s="861" t="s">
        <v>737</v>
      </c>
      <c r="AF6" s="861" t="s">
        <v>738</v>
      </c>
      <c r="AG6" s="861" t="s">
        <v>739</v>
      </c>
      <c r="AH6" s="890" t="s">
        <v>740</v>
      </c>
      <c r="AI6" s="889" t="s">
        <v>741</v>
      </c>
      <c r="AJ6" s="870" t="s">
        <v>735</v>
      </c>
      <c r="AK6" s="860" t="s">
        <v>736</v>
      </c>
      <c r="AL6" s="861" t="s">
        <v>737</v>
      </c>
      <c r="AM6" s="861" t="s">
        <v>738</v>
      </c>
      <c r="AN6" s="861" t="s">
        <v>739</v>
      </c>
      <c r="AO6" s="861" t="s">
        <v>740</v>
      </c>
      <c r="AP6" s="861" t="s">
        <v>741</v>
      </c>
      <c r="AQ6" s="870" t="s">
        <v>735</v>
      </c>
      <c r="AR6" s="860" t="s">
        <v>736</v>
      </c>
      <c r="AS6" s="861" t="s">
        <v>737</v>
      </c>
      <c r="AT6" s="861" t="s">
        <v>738</v>
      </c>
      <c r="AU6" s="861" t="s">
        <v>739</v>
      </c>
      <c r="AV6" s="861" t="s">
        <v>740</v>
      </c>
      <c r="AW6" s="861" t="s">
        <v>741</v>
      </c>
      <c r="AX6" s="870" t="s">
        <v>735</v>
      </c>
      <c r="AY6" s="860" t="s">
        <v>736</v>
      </c>
      <c r="AZ6" s="861" t="s">
        <v>737</v>
      </c>
      <c r="BA6" s="861" t="s">
        <v>738</v>
      </c>
      <c r="BB6" s="861" t="s">
        <v>739</v>
      </c>
      <c r="BC6" s="861" t="s">
        <v>740</v>
      </c>
      <c r="BD6" s="861" t="s">
        <v>741</v>
      </c>
      <c r="BE6" s="870" t="s">
        <v>735</v>
      </c>
      <c r="BF6" s="860" t="s">
        <v>736</v>
      </c>
      <c r="BG6" s="861" t="s">
        <v>737</v>
      </c>
      <c r="BH6" s="861" t="s">
        <v>738</v>
      </c>
      <c r="BI6" s="861" t="s">
        <v>739</v>
      </c>
      <c r="BJ6" s="861" t="s">
        <v>740</v>
      </c>
      <c r="BK6" s="861" t="s">
        <v>741</v>
      </c>
      <c r="BL6" s="870" t="s">
        <v>735</v>
      </c>
      <c r="BM6" s="891" t="s">
        <v>736</v>
      </c>
      <c r="BN6" s="889" t="s">
        <v>737</v>
      </c>
      <c r="BO6" s="861" t="s">
        <v>738</v>
      </c>
      <c r="BP6" s="861" t="s">
        <v>739</v>
      </c>
      <c r="BQ6" s="861" t="s">
        <v>740</v>
      </c>
      <c r="BR6" s="861" t="s">
        <v>741</v>
      </c>
      <c r="BS6" s="870" t="s">
        <v>735</v>
      </c>
      <c r="BT6" s="860" t="s">
        <v>736</v>
      </c>
      <c r="BU6" s="861" t="s">
        <v>737</v>
      </c>
      <c r="BV6" s="861" t="s">
        <v>738</v>
      </c>
      <c r="BW6" s="861" t="s">
        <v>739</v>
      </c>
      <c r="BX6" s="861" t="s">
        <v>740</v>
      </c>
      <c r="BY6" s="861" t="s">
        <v>741</v>
      </c>
      <c r="BZ6" s="870" t="s">
        <v>735</v>
      </c>
      <c r="CA6" s="860" t="s">
        <v>736</v>
      </c>
      <c r="CB6" s="861" t="s">
        <v>737</v>
      </c>
      <c r="CC6" s="861" t="s">
        <v>738</v>
      </c>
      <c r="CD6" s="861" t="s">
        <v>739</v>
      </c>
      <c r="CE6" s="861" t="s">
        <v>740</v>
      </c>
      <c r="CF6" s="861" t="s">
        <v>741</v>
      </c>
      <c r="CG6" s="870" t="s">
        <v>735</v>
      </c>
      <c r="CH6" s="860" t="s">
        <v>736</v>
      </c>
      <c r="CI6" s="861" t="s">
        <v>737</v>
      </c>
      <c r="CJ6" s="861" t="s">
        <v>738</v>
      </c>
      <c r="CK6" s="861" t="s">
        <v>739</v>
      </c>
      <c r="CL6" s="861" t="s">
        <v>740</v>
      </c>
      <c r="CM6" s="861" t="s">
        <v>741</v>
      </c>
      <c r="CN6" s="870" t="s">
        <v>735</v>
      </c>
      <c r="CO6" s="860" t="s">
        <v>736</v>
      </c>
      <c r="CP6" s="861" t="s">
        <v>737</v>
      </c>
      <c r="CQ6" s="890" t="s">
        <v>738</v>
      </c>
      <c r="CR6" s="889" t="s">
        <v>739</v>
      </c>
      <c r="CS6" s="861" t="s">
        <v>740</v>
      </c>
      <c r="CT6" s="861" t="s">
        <v>741</v>
      </c>
      <c r="CU6" s="870" t="s">
        <v>735</v>
      </c>
      <c r="CV6" s="860" t="s">
        <v>736</v>
      </c>
      <c r="CW6" s="861" t="s">
        <v>737</v>
      </c>
      <c r="CX6" s="861" t="s">
        <v>738</v>
      </c>
      <c r="CY6" s="861" t="s">
        <v>739</v>
      </c>
      <c r="CZ6" s="861" t="s">
        <v>740</v>
      </c>
      <c r="DA6" s="861" t="s">
        <v>741</v>
      </c>
      <c r="DB6" s="870" t="s">
        <v>735</v>
      </c>
      <c r="DC6" s="860" t="s">
        <v>736</v>
      </c>
      <c r="DD6" s="861" t="s">
        <v>737</v>
      </c>
      <c r="DE6" s="861" t="s">
        <v>738</v>
      </c>
      <c r="DF6" s="861" t="s">
        <v>739</v>
      </c>
      <c r="DG6" s="861" t="s">
        <v>740</v>
      </c>
      <c r="DH6" s="861" t="s">
        <v>741</v>
      </c>
      <c r="DI6" s="870" t="s">
        <v>735</v>
      </c>
      <c r="DJ6" s="860" t="s">
        <v>736</v>
      </c>
      <c r="DK6" s="861" t="s">
        <v>737</v>
      </c>
      <c r="DL6" s="861" t="s">
        <v>738</v>
      </c>
      <c r="DM6" s="861" t="s">
        <v>739</v>
      </c>
      <c r="DN6" s="861" t="s">
        <v>740</v>
      </c>
      <c r="DO6" s="861" t="s">
        <v>741</v>
      </c>
      <c r="DP6" s="870" t="s">
        <v>735</v>
      </c>
      <c r="DQ6" s="860" t="s">
        <v>736</v>
      </c>
      <c r="DR6" s="861" t="s">
        <v>737</v>
      </c>
      <c r="DS6" s="861" t="s">
        <v>738</v>
      </c>
      <c r="DT6" s="861" t="s">
        <v>739</v>
      </c>
      <c r="DU6" s="861" t="s">
        <v>740</v>
      </c>
      <c r="DV6" s="890" t="s">
        <v>741</v>
      </c>
      <c r="DZ6" s="873">
        <f>COUNTIF(E6:DV6,"土")</f>
        <v>17</v>
      </c>
      <c r="EA6" s="873">
        <f>COUNTIF(E6:DV6,"日")</f>
        <v>17</v>
      </c>
      <c r="EB6" s="873">
        <f>SUM(DZ6:EA6)</f>
        <v>34</v>
      </c>
    </row>
    <row r="7" spans="2:190" s="430" customFormat="1" ht="17.25" customHeight="1">
      <c r="B7" s="868" t="s">
        <v>566</v>
      </c>
      <c r="C7" s="865" t="s">
        <v>743</v>
      </c>
      <c r="D7" s="506"/>
      <c r="E7" s="876">
        <v>206.8</v>
      </c>
      <c r="F7" s="875">
        <v>206.8</v>
      </c>
      <c r="G7" s="875">
        <v>206.8</v>
      </c>
      <c r="H7" s="875">
        <v>0</v>
      </c>
      <c r="I7" s="875">
        <f t="shared" ref="I7:BM7" si="0">H7</f>
        <v>0</v>
      </c>
      <c r="J7" s="875">
        <v>206.8</v>
      </c>
      <c r="K7" s="875">
        <v>206.8</v>
      </c>
      <c r="L7" s="875">
        <v>206.8</v>
      </c>
      <c r="M7" s="875">
        <v>206.8</v>
      </c>
      <c r="N7" s="875">
        <v>206.8</v>
      </c>
      <c r="O7" s="875">
        <v>0</v>
      </c>
      <c r="P7" s="875">
        <f t="shared" si="0"/>
        <v>0</v>
      </c>
      <c r="Q7" s="875">
        <v>206.8</v>
      </c>
      <c r="R7" s="875">
        <v>206.8</v>
      </c>
      <c r="S7" s="875">
        <v>206.8</v>
      </c>
      <c r="T7" s="875">
        <v>206.8</v>
      </c>
      <c r="U7" s="875">
        <v>206.8</v>
      </c>
      <c r="V7" s="875">
        <v>0</v>
      </c>
      <c r="W7" s="875">
        <f t="shared" si="0"/>
        <v>0</v>
      </c>
      <c r="X7" s="875">
        <v>206.8</v>
      </c>
      <c r="Y7" s="875">
        <v>206.8</v>
      </c>
      <c r="Z7" s="875">
        <v>206.8</v>
      </c>
      <c r="AA7" s="875">
        <v>206.8</v>
      </c>
      <c r="AB7" s="875">
        <v>206.8</v>
      </c>
      <c r="AC7" s="875">
        <v>0</v>
      </c>
      <c r="AD7" s="875">
        <f t="shared" si="0"/>
        <v>0</v>
      </c>
      <c r="AE7" s="875">
        <v>206.8</v>
      </c>
      <c r="AF7" s="875">
        <v>206.8</v>
      </c>
      <c r="AG7" s="875">
        <v>206.8</v>
      </c>
      <c r="AH7" s="877">
        <v>206.8</v>
      </c>
      <c r="AI7" s="876">
        <v>206.8</v>
      </c>
      <c r="AJ7" s="875">
        <v>0</v>
      </c>
      <c r="AK7" s="875">
        <f t="shared" si="0"/>
        <v>0</v>
      </c>
      <c r="AL7" s="875">
        <v>206.8</v>
      </c>
      <c r="AM7" s="875">
        <v>206.8</v>
      </c>
      <c r="AN7" s="875">
        <v>206.8</v>
      </c>
      <c r="AO7" s="875">
        <v>206.8</v>
      </c>
      <c r="AP7" s="875">
        <v>206.8</v>
      </c>
      <c r="AQ7" s="875">
        <v>0</v>
      </c>
      <c r="AR7" s="875">
        <f t="shared" si="0"/>
        <v>0</v>
      </c>
      <c r="AS7" s="875">
        <v>206.8</v>
      </c>
      <c r="AT7" s="875">
        <v>206.8</v>
      </c>
      <c r="AU7" s="875">
        <v>206.8</v>
      </c>
      <c r="AV7" s="875">
        <v>206.8</v>
      </c>
      <c r="AW7" s="875">
        <v>206.8</v>
      </c>
      <c r="AX7" s="875">
        <v>0</v>
      </c>
      <c r="AY7" s="875">
        <f t="shared" si="0"/>
        <v>0</v>
      </c>
      <c r="AZ7" s="875">
        <v>206.8</v>
      </c>
      <c r="BA7" s="875">
        <v>206.8</v>
      </c>
      <c r="BB7" s="875">
        <v>206.8</v>
      </c>
      <c r="BC7" s="875">
        <v>206.8</v>
      </c>
      <c r="BD7" s="875">
        <v>206.8</v>
      </c>
      <c r="BE7" s="875">
        <v>0</v>
      </c>
      <c r="BF7" s="875">
        <f t="shared" si="0"/>
        <v>0</v>
      </c>
      <c r="BG7" s="875">
        <v>206.8</v>
      </c>
      <c r="BH7" s="875">
        <v>206.8</v>
      </c>
      <c r="BI7" s="875">
        <v>206.8</v>
      </c>
      <c r="BJ7" s="875">
        <v>206.8</v>
      </c>
      <c r="BK7" s="875">
        <v>206.8</v>
      </c>
      <c r="BL7" s="875">
        <v>0</v>
      </c>
      <c r="BM7" s="877">
        <f t="shared" si="0"/>
        <v>0</v>
      </c>
      <c r="BN7" s="876">
        <v>206.8</v>
      </c>
      <c r="BO7" s="875">
        <v>206.8</v>
      </c>
      <c r="BP7" s="875">
        <v>206.8</v>
      </c>
      <c r="BQ7" s="875">
        <v>206.8</v>
      </c>
      <c r="BR7" s="875">
        <v>206.8</v>
      </c>
      <c r="BS7" s="875">
        <v>0</v>
      </c>
      <c r="BT7" s="875">
        <f t="shared" ref="BT7:CH7" si="1">BS7</f>
        <v>0</v>
      </c>
      <c r="BU7" s="875">
        <v>206.8</v>
      </c>
      <c r="BV7" s="875">
        <v>206.8</v>
      </c>
      <c r="BW7" s="875">
        <v>206.8</v>
      </c>
      <c r="BX7" s="875">
        <v>206.8</v>
      </c>
      <c r="BY7" s="875">
        <v>206.8</v>
      </c>
      <c r="BZ7" s="875">
        <v>0</v>
      </c>
      <c r="CA7" s="875">
        <f t="shared" si="1"/>
        <v>0</v>
      </c>
      <c r="CB7" s="875">
        <v>206.8</v>
      </c>
      <c r="CC7" s="875">
        <v>206.8</v>
      </c>
      <c r="CD7" s="875">
        <v>206.8</v>
      </c>
      <c r="CE7" s="875">
        <v>206.8</v>
      </c>
      <c r="CF7" s="875">
        <v>206.8</v>
      </c>
      <c r="CG7" s="875">
        <v>0</v>
      </c>
      <c r="CH7" s="875">
        <f t="shared" si="1"/>
        <v>0</v>
      </c>
      <c r="CI7" s="875">
        <v>206.8</v>
      </c>
      <c r="CJ7" s="875">
        <v>206.8</v>
      </c>
      <c r="CK7" s="875">
        <v>206.8</v>
      </c>
      <c r="CL7" s="875">
        <v>206.8</v>
      </c>
      <c r="CM7" s="875">
        <v>206.8</v>
      </c>
      <c r="CN7" s="875">
        <v>0</v>
      </c>
      <c r="CO7" s="875">
        <f t="shared" ref="CO7" si="2">CN7</f>
        <v>0</v>
      </c>
      <c r="CP7" s="875">
        <v>206.8</v>
      </c>
      <c r="CQ7" s="877">
        <v>206.8</v>
      </c>
      <c r="CR7" s="876">
        <v>206.8</v>
      </c>
      <c r="CS7" s="875">
        <v>206.8</v>
      </c>
      <c r="CT7" s="875">
        <v>206.8</v>
      </c>
      <c r="CU7" s="875">
        <v>0</v>
      </c>
      <c r="CV7" s="875">
        <f t="shared" ref="CV7:DJ7" si="3">CU7</f>
        <v>0</v>
      </c>
      <c r="CW7" s="875">
        <v>206.8</v>
      </c>
      <c r="CX7" s="875">
        <v>206.8</v>
      </c>
      <c r="CY7" s="875">
        <v>206.8</v>
      </c>
      <c r="CZ7" s="875">
        <v>206.8</v>
      </c>
      <c r="DA7" s="875">
        <v>206.8</v>
      </c>
      <c r="DB7" s="875">
        <v>0</v>
      </c>
      <c r="DC7" s="875">
        <f t="shared" si="3"/>
        <v>0</v>
      </c>
      <c r="DD7" s="875">
        <v>206.8</v>
      </c>
      <c r="DE7" s="875">
        <v>206.8</v>
      </c>
      <c r="DF7" s="875">
        <v>206.8</v>
      </c>
      <c r="DG7" s="875">
        <v>206.8</v>
      </c>
      <c r="DH7" s="875">
        <v>206.8</v>
      </c>
      <c r="DI7" s="875">
        <v>0</v>
      </c>
      <c r="DJ7" s="875">
        <f t="shared" si="3"/>
        <v>0</v>
      </c>
      <c r="DK7" s="875">
        <v>206.8</v>
      </c>
      <c r="DL7" s="875">
        <v>206.8</v>
      </c>
      <c r="DM7" s="875">
        <v>206.8</v>
      </c>
      <c r="DN7" s="875">
        <v>206.8</v>
      </c>
      <c r="DO7" s="875">
        <v>206.8</v>
      </c>
      <c r="DP7" s="875">
        <v>0</v>
      </c>
      <c r="DQ7" s="875">
        <f t="shared" ref="DQ7" si="4">DP7</f>
        <v>0</v>
      </c>
      <c r="DR7" s="875">
        <v>206.8</v>
      </c>
      <c r="DS7" s="875">
        <v>206.8</v>
      </c>
      <c r="DT7" s="875">
        <v>206.8</v>
      </c>
      <c r="DU7" s="875">
        <v>206.8</v>
      </c>
      <c r="DV7" s="877">
        <v>206.8</v>
      </c>
    </row>
    <row r="8" spans="2:190" s="430" customFormat="1" ht="17.25" customHeight="1">
      <c r="B8" s="869"/>
      <c r="C8" s="866" t="s">
        <v>744</v>
      </c>
      <c r="D8" s="886"/>
      <c r="E8" s="879">
        <v>21.4</v>
      </c>
      <c r="F8" s="878">
        <v>21.4</v>
      </c>
      <c r="G8" s="878">
        <v>21.4</v>
      </c>
      <c r="H8" s="878">
        <v>0</v>
      </c>
      <c r="I8" s="878">
        <v>0</v>
      </c>
      <c r="J8" s="878">
        <v>21.4</v>
      </c>
      <c r="K8" s="878">
        <v>21.4</v>
      </c>
      <c r="L8" s="878">
        <v>21.4</v>
      </c>
      <c r="M8" s="878">
        <v>21.4</v>
      </c>
      <c r="N8" s="878">
        <v>21.4</v>
      </c>
      <c r="O8" s="878">
        <v>0</v>
      </c>
      <c r="P8" s="878">
        <v>0</v>
      </c>
      <c r="Q8" s="878">
        <v>21.4</v>
      </c>
      <c r="R8" s="878">
        <v>21.4</v>
      </c>
      <c r="S8" s="878">
        <v>21.4</v>
      </c>
      <c r="T8" s="878">
        <v>21.4</v>
      </c>
      <c r="U8" s="878">
        <v>21.4</v>
      </c>
      <c r="V8" s="878">
        <v>0</v>
      </c>
      <c r="W8" s="878">
        <v>0</v>
      </c>
      <c r="X8" s="878">
        <v>21.4</v>
      </c>
      <c r="Y8" s="878">
        <v>21.4</v>
      </c>
      <c r="Z8" s="878">
        <v>21.4</v>
      </c>
      <c r="AA8" s="878">
        <v>21.4</v>
      </c>
      <c r="AB8" s="878">
        <v>21.4</v>
      </c>
      <c r="AC8" s="878">
        <v>0</v>
      </c>
      <c r="AD8" s="878">
        <v>0</v>
      </c>
      <c r="AE8" s="878">
        <v>21.4</v>
      </c>
      <c r="AF8" s="878">
        <v>21.4</v>
      </c>
      <c r="AG8" s="878">
        <v>21.4</v>
      </c>
      <c r="AH8" s="880">
        <v>21.4</v>
      </c>
      <c r="AI8" s="879">
        <v>21.4</v>
      </c>
      <c r="AJ8" s="878">
        <v>0</v>
      </c>
      <c r="AK8" s="878">
        <v>0</v>
      </c>
      <c r="AL8" s="878">
        <v>21.4</v>
      </c>
      <c r="AM8" s="878">
        <v>21.4</v>
      </c>
      <c r="AN8" s="878">
        <v>21.4</v>
      </c>
      <c r="AO8" s="878">
        <v>21.4</v>
      </c>
      <c r="AP8" s="878">
        <v>21.4</v>
      </c>
      <c r="AQ8" s="878">
        <v>0</v>
      </c>
      <c r="AR8" s="878">
        <v>0</v>
      </c>
      <c r="AS8" s="878">
        <v>21.4</v>
      </c>
      <c r="AT8" s="878">
        <v>21.4</v>
      </c>
      <c r="AU8" s="878">
        <v>21.4</v>
      </c>
      <c r="AV8" s="878">
        <v>21.4</v>
      </c>
      <c r="AW8" s="878">
        <v>21.4</v>
      </c>
      <c r="AX8" s="878">
        <v>0</v>
      </c>
      <c r="AY8" s="878">
        <v>0</v>
      </c>
      <c r="AZ8" s="878">
        <v>21.4</v>
      </c>
      <c r="BA8" s="878">
        <v>21.4</v>
      </c>
      <c r="BB8" s="878">
        <v>21.4</v>
      </c>
      <c r="BC8" s="878">
        <v>21.4</v>
      </c>
      <c r="BD8" s="878">
        <v>21.4</v>
      </c>
      <c r="BE8" s="878">
        <v>0</v>
      </c>
      <c r="BF8" s="878">
        <v>0</v>
      </c>
      <c r="BG8" s="878">
        <v>21.4</v>
      </c>
      <c r="BH8" s="878">
        <v>21.4</v>
      </c>
      <c r="BI8" s="878">
        <v>21.4</v>
      </c>
      <c r="BJ8" s="878">
        <v>21.4</v>
      </c>
      <c r="BK8" s="878">
        <v>21.4</v>
      </c>
      <c r="BL8" s="878">
        <v>0</v>
      </c>
      <c r="BM8" s="880">
        <v>0</v>
      </c>
      <c r="BN8" s="879">
        <v>21.4</v>
      </c>
      <c r="BO8" s="878">
        <v>21.4</v>
      </c>
      <c r="BP8" s="878">
        <v>21.4</v>
      </c>
      <c r="BQ8" s="878">
        <v>21.4</v>
      </c>
      <c r="BR8" s="878">
        <v>21.4</v>
      </c>
      <c r="BS8" s="878">
        <v>0</v>
      </c>
      <c r="BT8" s="878">
        <v>0</v>
      </c>
      <c r="BU8" s="878">
        <v>21.4</v>
      </c>
      <c r="BV8" s="878">
        <v>21.4</v>
      </c>
      <c r="BW8" s="878">
        <v>21.4</v>
      </c>
      <c r="BX8" s="878">
        <v>21.4</v>
      </c>
      <c r="BY8" s="878">
        <v>21.4</v>
      </c>
      <c r="BZ8" s="878">
        <v>0</v>
      </c>
      <c r="CA8" s="878">
        <v>0</v>
      </c>
      <c r="CB8" s="878">
        <v>21.4</v>
      </c>
      <c r="CC8" s="878">
        <v>21.4</v>
      </c>
      <c r="CD8" s="878">
        <v>21.4</v>
      </c>
      <c r="CE8" s="878">
        <v>21.4</v>
      </c>
      <c r="CF8" s="878">
        <v>21.4</v>
      </c>
      <c r="CG8" s="878">
        <v>0</v>
      </c>
      <c r="CH8" s="878">
        <v>0</v>
      </c>
      <c r="CI8" s="878">
        <v>21.4</v>
      </c>
      <c r="CJ8" s="878">
        <v>21.4</v>
      </c>
      <c r="CK8" s="878">
        <v>21.4</v>
      </c>
      <c r="CL8" s="878">
        <v>21.4</v>
      </c>
      <c r="CM8" s="878">
        <v>21.4</v>
      </c>
      <c r="CN8" s="878">
        <v>0</v>
      </c>
      <c r="CO8" s="878">
        <v>0</v>
      </c>
      <c r="CP8" s="878">
        <v>21.4</v>
      </c>
      <c r="CQ8" s="880">
        <v>21.4</v>
      </c>
      <c r="CR8" s="879">
        <v>21.4</v>
      </c>
      <c r="CS8" s="878">
        <v>21.4</v>
      </c>
      <c r="CT8" s="878">
        <v>21.4</v>
      </c>
      <c r="CU8" s="878">
        <v>0</v>
      </c>
      <c r="CV8" s="878">
        <v>0</v>
      </c>
      <c r="CW8" s="878">
        <v>21.4</v>
      </c>
      <c r="CX8" s="878">
        <v>21.4</v>
      </c>
      <c r="CY8" s="878">
        <v>21.4</v>
      </c>
      <c r="CZ8" s="878">
        <v>21.4</v>
      </c>
      <c r="DA8" s="878">
        <v>21.4</v>
      </c>
      <c r="DB8" s="878">
        <v>0</v>
      </c>
      <c r="DC8" s="878">
        <v>0</v>
      </c>
      <c r="DD8" s="878">
        <v>21.4</v>
      </c>
      <c r="DE8" s="878">
        <v>21.4</v>
      </c>
      <c r="DF8" s="878">
        <v>21.4</v>
      </c>
      <c r="DG8" s="878">
        <v>21.4</v>
      </c>
      <c r="DH8" s="878">
        <v>21.4</v>
      </c>
      <c r="DI8" s="878">
        <v>0</v>
      </c>
      <c r="DJ8" s="878">
        <v>0</v>
      </c>
      <c r="DK8" s="878">
        <v>21.4</v>
      </c>
      <c r="DL8" s="878">
        <v>21.4</v>
      </c>
      <c r="DM8" s="878">
        <v>21.4</v>
      </c>
      <c r="DN8" s="878">
        <v>21.4</v>
      </c>
      <c r="DO8" s="878">
        <v>21.4</v>
      </c>
      <c r="DP8" s="878">
        <v>0</v>
      </c>
      <c r="DQ8" s="878">
        <v>0</v>
      </c>
      <c r="DR8" s="878">
        <v>21.4</v>
      </c>
      <c r="DS8" s="878">
        <v>21.4</v>
      </c>
      <c r="DT8" s="878">
        <v>21.4</v>
      </c>
      <c r="DU8" s="878">
        <v>21.4</v>
      </c>
      <c r="DV8" s="880">
        <v>21.4</v>
      </c>
    </row>
    <row r="9" spans="2:190" s="430" customFormat="1" ht="17.25" customHeight="1">
      <c r="B9" s="867"/>
      <c r="C9" s="864" t="s">
        <v>747</v>
      </c>
      <c r="D9" s="507"/>
      <c r="E9" s="882">
        <f>SUM(E7:E8)</f>
        <v>228.20000000000002</v>
      </c>
      <c r="F9" s="881">
        <f t="shared" ref="F9:BQ9" si="5">SUM(F7:F8)</f>
        <v>228.20000000000002</v>
      </c>
      <c r="G9" s="881">
        <f t="shared" si="5"/>
        <v>228.20000000000002</v>
      </c>
      <c r="H9" s="881">
        <f t="shared" si="5"/>
        <v>0</v>
      </c>
      <c r="I9" s="881">
        <f t="shared" si="5"/>
        <v>0</v>
      </c>
      <c r="J9" s="881">
        <f t="shared" si="5"/>
        <v>228.20000000000002</v>
      </c>
      <c r="K9" s="881">
        <f t="shared" si="5"/>
        <v>228.20000000000002</v>
      </c>
      <c r="L9" s="881">
        <f t="shared" si="5"/>
        <v>228.20000000000002</v>
      </c>
      <c r="M9" s="881">
        <f t="shared" si="5"/>
        <v>228.20000000000002</v>
      </c>
      <c r="N9" s="881">
        <f t="shared" si="5"/>
        <v>228.20000000000002</v>
      </c>
      <c r="O9" s="881">
        <f t="shared" si="5"/>
        <v>0</v>
      </c>
      <c r="P9" s="881">
        <f t="shared" si="5"/>
        <v>0</v>
      </c>
      <c r="Q9" s="881">
        <f t="shared" si="5"/>
        <v>228.20000000000002</v>
      </c>
      <c r="R9" s="881">
        <f t="shared" si="5"/>
        <v>228.20000000000002</v>
      </c>
      <c r="S9" s="881">
        <f t="shared" si="5"/>
        <v>228.20000000000002</v>
      </c>
      <c r="T9" s="881">
        <f t="shared" si="5"/>
        <v>228.20000000000002</v>
      </c>
      <c r="U9" s="881">
        <f t="shared" si="5"/>
        <v>228.20000000000002</v>
      </c>
      <c r="V9" s="881">
        <f t="shared" si="5"/>
        <v>0</v>
      </c>
      <c r="W9" s="881">
        <f t="shared" si="5"/>
        <v>0</v>
      </c>
      <c r="X9" s="881">
        <f t="shared" si="5"/>
        <v>228.20000000000002</v>
      </c>
      <c r="Y9" s="881">
        <f t="shared" si="5"/>
        <v>228.20000000000002</v>
      </c>
      <c r="Z9" s="881">
        <f t="shared" si="5"/>
        <v>228.20000000000002</v>
      </c>
      <c r="AA9" s="881">
        <f t="shared" si="5"/>
        <v>228.20000000000002</v>
      </c>
      <c r="AB9" s="881">
        <f t="shared" si="5"/>
        <v>228.20000000000002</v>
      </c>
      <c r="AC9" s="881">
        <f t="shared" si="5"/>
        <v>0</v>
      </c>
      <c r="AD9" s="881">
        <f t="shared" si="5"/>
        <v>0</v>
      </c>
      <c r="AE9" s="881">
        <f t="shared" si="5"/>
        <v>228.20000000000002</v>
      </c>
      <c r="AF9" s="881">
        <f t="shared" si="5"/>
        <v>228.20000000000002</v>
      </c>
      <c r="AG9" s="881">
        <f t="shared" si="5"/>
        <v>228.20000000000002</v>
      </c>
      <c r="AH9" s="883">
        <f t="shared" si="5"/>
        <v>228.20000000000002</v>
      </c>
      <c r="AI9" s="882">
        <f t="shared" si="5"/>
        <v>228.20000000000002</v>
      </c>
      <c r="AJ9" s="881">
        <f t="shared" si="5"/>
        <v>0</v>
      </c>
      <c r="AK9" s="881">
        <f t="shared" si="5"/>
        <v>0</v>
      </c>
      <c r="AL9" s="881">
        <f t="shared" si="5"/>
        <v>228.20000000000002</v>
      </c>
      <c r="AM9" s="881">
        <f t="shared" si="5"/>
        <v>228.20000000000002</v>
      </c>
      <c r="AN9" s="881">
        <f t="shared" si="5"/>
        <v>228.20000000000002</v>
      </c>
      <c r="AO9" s="881">
        <f t="shared" si="5"/>
        <v>228.20000000000002</v>
      </c>
      <c r="AP9" s="881">
        <f t="shared" si="5"/>
        <v>228.20000000000002</v>
      </c>
      <c r="AQ9" s="881">
        <f t="shared" si="5"/>
        <v>0</v>
      </c>
      <c r="AR9" s="881">
        <f t="shared" si="5"/>
        <v>0</v>
      </c>
      <c r="AS9" s="881">
        <f t="shared" si="5"/>
        <v>228.20000000000002</v>
      </c>
      <c r="AT9" s="881">
        <f t="shared" si="5"/>
        <v>228.20000000000002</v>
      </c>
      <c r="AU9" s="881">
        <f t="shared" si="5"/>
        <v>228.20000000000002</v>
      </c>
      <c r="AV9" s="881">
        <f t="shared" si="5"/>
        <v>228.20000000000002</v>
      </c>
      <c r="AW9" s="881">
        <f t="shared" si="5"/>
        <v>228.20000000000002</v>
      </c>
      <c r="AX9" s="881">
        <f t="shared" si="5"/>
        <v>0</v>
      </c>
      <c r="AY9" s="881">
        <f t="shared" si="5"/>
        <v>0</v>
      </c>
      <c r="AZ9" s="881">
        <f t="shared" si="5"/>
        <v>228.20000000000002</v>
      </c>
      <c r="BA9" s="881">
        <f t="shared" si="5"/>
        <v>228.20000000000002</v>
      </c>
      <c r="BB9" s="881">
        <f t="shared" si="5"/>
        <v>228.20000000000002</v>
      </c>
      <c r="BC9" s="881">
        <f t="shared" si="5"/>
        <v>228.20000000000002</v>
      </c>
      <c r="BD9" s="881">
        <f t="shared" si="5"/>
        <v>228.20000000000002</v>
      </c>
      <c r="BE9" s="881">
        <f t="shared" si="5"/>
        <v>0</v>
      </c>
      <c r="BF9" s="881">
        <f t="shared" si="5"/>
        <v>0</v>
      </c>
      <c r="BG9" s="881">
        <f t="shared" si="5"/>
        <v>228.20000000000002</v>
      </c>
      <c r="BH9" s="881">
        <f t="shared" si="5"/>
        <v>228.20000000000002</v>
      </c>
      <c r="BI9" s="881">
        <f t="shared" si="5"/>
        <v>228.20000000000002</v>
      </c>
      <c r="BJ9" s="881">
        <f t="shared" si="5"/>
        <v>228.20000000000002</v>
      </c>
      <c r="BK9" s="881">
        <f t="shared" si="5"/>
        <v>228.20000000000002</v>
      </c>
      <c r="BL9" s="881">
        <f t="shared" si="5"/>
        <v>0</v>
      </c>
      <c r="BM9" s="883">
        <f t="shared" si="5"/>
        <v>0</v>
      </c>
      <c r="BN9" s="882">
        <f t="shared" si="5"/>
        <v>228.20000000000002</v>
      </c>
      <c r="BO9" s="881">
        <f t="shared" si="5"/>
        <v>228.20000000000002</v>
      </c>
      <c r="BP9" s="881">
        <f t="shared" si="5"/>
        <v>228.20000000000002</v>
      </c>
      <c r="BQ9" s="881">
        <f t="shared" si="5"/>
        <v>228.20000000000002</v>
      </c>
      <c r="BR9" s="881">
        <f t="shared" ref="BR9:DV9" si="6">SUM(BR7:BR8)</f>
        <v>228.20000000000002</v>
      </c>
      <c r="BS9" s="881">
        <f t="shared" si="6"/>
        <v>0</v>
      </c>
      <c r="BT9" s="881">
        <f t="shared" si="6"/>
        <v>0</v>
      </c>
      <c r="BU9" s="881">
        <f t="shared" si="6"/>
        <v>228.20000000000002</v>
      </c>
      <c r="BV9" s="881">
        <f t="shared" si="6"/>
        <v>228.20000000000002</v>
      </c>
      <c r="BW9" s="881">
        <f t="shared" si="6"/>
        <v>228.20000000000002</v>
      </c>
      <c r="BX9" s="881">
        <f t="shared" si="6"/>
        <v>228.20000000000002</v>
      </c>
      <c r="BY9" s="881">
        <f t="shared" si="6"/>
        <v>228.20000000000002</v>
      </c>
      <c r="BZ9" s="881">
        <f t="shared" si="6"/>
        <v>0</v>
      </c>
      <c r="CA9" s="881">
        <f t="shared" si="6"/>
        <v>0</v>
      </c>
      <c r="CB9" s="881">
        <f t="shared" si="6"/>
        <v>228.20000000000002</v>
      </c>
      <c r="CC9" s="881">
        <f t="shared" si="6"/>
        <v>228.20000000000002</v>
      </c>
      <c r="CD9" s="881">
        <f t="shared" si="6"/>
        <v>228.20000000000002</v>
      </c>
      <c r="CE9" s="881">
        <f t="shared" si="6"/>
        <v>228.20000000000002</v>
      </c>
      <c r="CF9" s="881">
        <f t="shared" si="6"/>
        <v>228.20000000000002</v>
      </c>
      <c r="CG9" s="881">
        <f t="shared" si="6"/>
        <v>0</v>
      </c>
      <c r="CH9" s="881">
        <f t="shared" si="6"/>
        <v>0</v>
      </c>
      <c r="CI9" s="881">
        <f t="shared" si="6"/>
        <v>228.20000000000002</v>
      </c>
      <c r="CJ9" s="881">
        <f t="shared" si="6"/>
        <v>228.20000000000002</v>
      </c>
      <c r="CK9" s="881">
        <f t="shared" si="6"/>
        <v>228.20000000000002</v>
      </c>
      <c r="CL9" s="881">
        <f t="shared" si="6"/>
        <v>228.20000000000002</v>
      </c>
      <c r="CM9" s="881">
        <f t="shared" si="6"/>
        <v>228.20000000000002</v>
      </c>
      <c r="CN9" s="881">
        <f t="shared" si="6"/>
        <v>0</v>
      </c>
      <c r="CO9" s="881">
        <f t="shared" si="6"/>
        <v>0</v>
      </c>
      <c r="CP9" s="881">
        <f t="shared" si="6"/>
        <v>228.20000000000002</v>
      </c>
      <c r="CQ9" s="883">
        <f t="shared" si="6"/>
        <v>228.20000000000002</v>
      </c>
      <c r="CR9" s="882">
        <f t="shared" si="6"/>
        <v>228.20000000000002</v>
      </c>
      <c r="CS9" s="881">
        <f t="shared" si="6"/>
        <v>228.20000000000002</v>
      </c>
      <c r="CT9" s="881">
        <f t="shared" si="6"/>
        <v>228.20000000000002</v>
      </c>
      <c r="CU9" s="881">
        <f t="shared" si="6"/>
        <v>0</v>
      </c>
      <c r="CV9" s="881">
        <f t="shared" si="6"/>
        <v>0</v>
      </c>
      <c r="CW9" s="881">
        <f t="shared" si="6"/>
        <v>228.20000000000002</v>
      </c>
      <c r="CX9" s="881">
        <f t="shared" si="6"/>
        <v>228.20000000000002</v>
      </c>
      <c r="CY9" s="881">
        <f t="shared" si="6"/>
        <v>228.20000000000002</v>
      </c>
      <c r="CZ9" s="881">
        <f t="shared" si="6"/>
        <v>228.20000000000002</v>
      </c>
      <c r="DA9" s="881">
        <f t="shared" si="6"/>
        <v>228.20000000000002</v>
      </c>
      <c r="DB9" s="881">
        <f t="shared" si="6"/>
        <v>0</v>
      </c>
      <c r="DC9" s="881">
        <f t="shared" si="6"/>
        <v>0</v>
      </c>
      <c r="DD9" s="881">
        <f t="shared" si="6"/>
        <v>228.20000000000002</v>
      </c>
      <c r="DE9" s="881">
        <f t="shared" si="6"/>
        <v>228.20000000000002</v>
      </c>
      <c r="DF9" s="881">
        <f t="shared" si="6"/>
        <v>228.20000000000002</v>
      </c>
      <c r="DG9" s="881">
        <f t="shared" si="6"/>
        <v>228.20000000000002</v>
      </c>
      <c r="DH9" s="881">
        <f t="shared" si="6"/>
        <v>228.20000000000002</v>
      </c>
      <c r="DI9" s="881">
        <f t="shared" si="6"/>
        <v>0</v>
      </c>
      <c r="DJ9" s="881">
        <f t="shared" si="6"/>
        <v>0</v>
      </c>
      <c r="DK9" s="881">
        <f t="shared" si="6"/>
        <v>228.20000000000002</v>
      </c>
      <c r="DL9" s="881">
        <f t="shared" si="6"/>
        <v>228.20000000000002</v>
      </c>
      <c r="DM9" s="881">
        <f t="shared" si="6"/>
        <v>228.20000000000002</v>
      </c>
      <c r="DN9" s="881">
        <f t="shared" si="6"/>
        <v>228.20000000000002</v>
      </c>
      <c r="DO9" s="881">
        <f t="shared" si="6"/>
        <v>228.20000000000002</v>
      </c>
      <c r="DP9" s="881">
        <f t="shared" si="6"/>
        <v>0</v>
      </c>
      <c r="DQ9" s="881">
        <f t="shared" si="6"/>
        <v>0</v>
      </c>
      <c r="DR9" s="881">
        <f t="shared" si="6"/>
        <v>228.20000000000002</v>
      </c>
      <c r="DS9" s="881">
        <f t="shared" si="6"/>
        <v>228.20000000000002</v>
      </c>
      <c r="DT9" s="881">
        <f t="shared" si="6"/>
        <v>228.20000000000002</v>
      </c>
      <c r="DU9" s="881">
        <f t="shared" si="6"/>
        <v>228.20000000000002</v>
      </c>
      <c r="DV9" s="883">
        <f t="shared" si="6"/>
        <v>228.20000000000002</v>
      </c>
    </row>
    <row r="10" spans="2:190" ht="17.25" customHeight="1">
      <c r="B10" s="502" t="s">
        <v>573</v>
      </c>
      <c r="C10" s="503"/>
      <c r="D10" s="504"/>
      <c r="E10" s="787"/>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787"/>
      <c r="AJ10" s="503"/>
      <c r="AK10" s="503"/>
      <c r="AL10" s="503"/>
      <c r="AM10" s="503"/>
      <c r="AN10" s="503"/>
      <c r="AO10" s="503"/>
      <c r="AP10" s="503"/>
      <c r="AQ10" s="503"/>
      <c r="AR10" s="503"/>
      <c r="AS10" s="503"/>
      <c r="AT10" s="503"/>
      <c r="AU10" s="503"/>
      <c r="AV10" s="503"/>
      <c r="AW10" s="503"/>
      <c r="AX10" s="503"/>
      <c r="AY10" s="503"/>
      <c r="AZ10" s="503"/>
      <c r="BA10" s="503"/>
      <c r="BB10" s="503"/>
      <c r="BC10" s="503"/>
      <c r="BD10" s="503"/>
      <c r="BE10" s="503"/>
      <c r="BF10" s="503"/>
      <c r="BG10" s="503"/>
      <c r="BH10" s="503"/>
      <c r="BI10" s="503"/>
      <c r="BJ10" s="503"/>
      <c r="BK10" s="503"/>
      <c r="BL10" s="503"/>
      <c r="BM10" s="503"/>
      <c r="BN10" s="787"/>
      <c r="BO10" s="503"/>
      <c r="BP10" s="503"/>
      <c r="BQ10" s="503"/>
      <c r="BR10" s="503"/>
      <c r="BS10" s="503"/>
      <c r="BT10" s="503"/>
      <c r="BU10" s="503"/>
      <c r="BV10" s="503"/>
      <c r="BW10" s="503"/>
      <c r="BX10" s="503"/>
      <c r="BY10" s="503"/>
      <c r="BZ10" s="503"/>
      <c r="CA10" s="503"/>
      <c r="CB10" s="503"/>
      <c r="CC10" s="503"/>
      <c r="CD10" s="503"/>
      <c r="CE10" s="503"/>
      <c r="CF10" s="503"/>
      <c r="CG10" s="503"/>
      <c r="CH10" s="503"/>
      <c r="CI10" s="503"/>
      <c r="CJ10" s="503"/>
      <c r="CK10" s="503"/>
      <c r="CL10" s="503"/>
      <c r="CM10" s="503"/>
      <c r="CN10" s="503"/>
      <c r="CO10" s="503"/>
      <c r="CP10" s="503"/>
      <c r="CQ10" s="503"/>
      <c r="CR10" s="787"/>
      <c r="CS10" s="503"/>
      <c r="CT10" s="503"/>
      <c r="CU10" s="503"/>
      <c r="CV10" s="503"/>
      <c r="CW10" s="503"/>
      <c r="CX10" s="503"/>
      <c r="CY10" s="503"/>
      <c r="CZ10" s="503"/>
      <c r="DA10" s="503"/>
      <c r="DB10" s="503"/>
      <c r="DC10" s="503"/>
      <c r="DD10" s="503"/>
      <c r="DE10" s="503"/>
      <c r="DF10" s="503"/>
      <c r="DG10" s="503"/>
      <c r="DH10" s="503"/>
      <c r="DI10" s="503"/>
      <c r="DJ10" s="503"/>
      <c r="DK10" s="503"/>
      <c r="DL10" s="503"/>
      <c r="DM10" s="503"/>
      <c r="DN10" s="503"/>
      <c r="DO10" s="503"/>
      <c r="DP10" s="503"/>
      <c r="DQ10" s="503"/>
      <c r="DR10" s="503"/>
      <c r="DS10" s="503"/>
      <c r="DT10" s="503"/>
      <c r="DU10" s="503"/>
      <c r="DV10" s="786"/>
      <c r="GH10" s="430"/>
    </row>
    <row r="11" spans="2:190" ht="17.25" customHeight="1">
      <c r="B11" s="505"/>
      <c r="C11" s="778" t="s">
        <v>541</v>
      </c>
      <c r="D11" s="776" t="s">
        <v>564</v>
      </c>
      <c r="E11" s="790" t="s">
        <v>572</v>
      </c>
      <c r="F11" s="789" t="s">
        <v>787</v>
      </c>
      <c r="G11" s="789" t="s">
        <v>788</v>
      </c>
      <c r="H11" s="789" t="s">
        <v>572</v>
      </c>
      <c r="I11" s="789" t="s">
        <v>789</v>
      </c>
      <c r="J11" s="789" t="s">
        <v>787</v>
      </c>
      <c r="K11" s="789" t="s">
        <v>572</v>
      </c>
      <c r="L11" s="789" t="s">
        <v>572</v>
      </c>
      <c r="M11" s="789" t="s">
        <v>789</v>
      </c>
      <c r="N11" s="789" t="s">
        <v>790</v>
      </c>
      <c r="O11" s="789" t="s">
        <v>572</v>
      </c>
      <c r="P11" s="789" t="s">
        <v>572</v>
      </c>
      <c r="Q11" s="789" t="s">
        <v>572</v>
      </c>
      <c r="R11" s="789" t="s">
        <v>787</v>
      </c>
      <c r="S11" s="789" t="s">
        <v>787</v>
      </c>
      <c r="T11" s="789" t="s">
        <v>789</v>
      </c>
      <c r="U11" s="789" t="s">
        <v>572</v>
      </c>
      <c r="V11" s="789" t="s">
        <v>572</v>
      </c>
      <c r="W11" s="789" t="s">
        <v>787</v>
      </c>
      <c r="X11" s="789" t="s">
        <v>572</v>
      </c>
      <c r="Y11" s="789" t="s">
        <v>572</v>
      </c>
      <c r="Z11" s="789" t="s">
        <v>572</v>
      </c>
      <c r="AA11" s="789" t="s">
        <v>787</v>
      </c>
      <c r="AB11" s="789" t="s">
        <v>572</v>
      </c>
      <c r="AC11" s="789" t="s">
        <v>572</v>
      </c>
      <c r="AD11" s="789" t="s">
        <v>572</v>
      </c>
      <c r="AE11" s="789" t="s">
        <v>572</v>
      </c>
      <c r="AF11" s="789" t="s">
        <v>789</v>
      </c>
      <c r="AG11" s="789" t="s">
        <v>791</v>
      </c>
      <c r="AH11" s="789" t="s">
        <v>572</v>
      </c>
      <c r="AI11" s="790"/>
      <c r="AJ11" s="789"/>
      <c r="AK11" s="789"/>
      <c r="AL11" s="789"/>
      <c r="AM11" s="789"/>
      <c r="AN11" s="789"/>
      <c r="AO11" s="789"/>
      <c r="AP11" s="789"/>
      <c r="AQ11" s="789"/>
      <c r="AR11" s="789"/>
      <c r="AS11" s="789"/>
      <c r="AT11" s="789"/>
      <c r="AU11" s="789"/>
      <c r="AV11" s="789"/>
      <c r="AW11" s="789"/>
      <c r="AX11" s="789"/>
      <c r="AY11" s="789"/>
      <c r="AZ11" s="789"/>
      <c r="BA11" s="789"/>
      <c r="BB11" s="789"/>
      <c r="BC11" s="789"/>
      <c r="BD11" s="789"/>
      <c r="BE11" s="789"/>
      <c r="BF11" s="789"/>
      <c r="BG11" s="789"/>
      <c r="BH11" s="789"/>
      <c r="BI11" s="789"/>
      <c r="BJ11" s="789"/>
      <c r="BK11" s="789"/>
      <c r="BL11" s="789"/>
      <c r="BM11" s="789"/>
      <c r="BN11" s="790" t="s">
        <v>787</v>
      </c>
      <c r="BO11" s="789" t="s">
        <v>572</v>
      </c>
      <c r="BP11" s="789" t="s">
        <v>787</v>
      </c>
      <c r="BQ11" s="789" t="s">
        <v>790</v>
      </c>
      <c r="BR11" s="789" t="s">
        <v>790</v>
      </c>
      <c r="BS11" s="789" t="s">
        <v>787</v>
      </c>
      <c r="BT11" s="789" t="s">
        <v>572</v>
      </c>
      <c r="BU11" s="789" t="s">
        <v>790</v>
      </c>
      <c r="BV11" s="789" t="s">
        <v>789</v>
      </c>
      <c r="BW11" s="789" t="s">
        <v>788</v>
      </c>
      <c r="BX11" s="789" t="s">
        <v>787</v>
      </c>
      <c r="BY11" s="789" t="s">
        <v>787</v>
      </c>
      <c r="BZ11" s="789" t="s">
        <v>572</v>
      </c>
      <c r="CA11" s="789" t="s">
        <v>572</v>
      </c>
      <c r="CB11" s="789" t="s">
        <v>572</v>
      </c>
      <c r="CC11" s="789" t="s">
        <v>572</v>
      </c>
      <c r="CD11" s="789" t="s">
        <v>572</v>
      </c>
      <c r="CE11" s="789" t="s">
        <v>572</v>
      </c>
      <c r="CF11" s="789" t="s">
        <v>572</v>
      </c>
      <c r="CG11" s="789" t="s">
        <v>572</v>
      </c>
      <c r="CH11" s="789" t="s">
        <v>572</v>
      </c>
      <c r="CI11" s="789"/>
      <c r="CJ11" s="789"/>
      <c r="CK11" s="789"/>
      <c r="CL11" s="789"/>
      <c r="CM11" s="789"/>
      <c r="CN11" s="789"/>
      <c r="CO11" s="789"/>
      <c r="CP11" s="789" t="s">
        <v>787</v>
      </c>
      <c r="CQ11" s="789" t="s">
        <v>572</v>
      </c>
      <c r="CR11" s="790" t="s">
        <v>791</v>
      </c>
      <c r="CS11" s="789" t="s">
        <v>572</v>
      </c>
      <c r="CT11" s="789" t="s">
        <v>787</v>
      </c>
      <c r="CU11" s="789" t="s">
        <v>572</v>
      </c>
      <c r="CV11" s="789" t="s">
        <v>572</v>
      </c>
      <c r="CW11" s="789" t="s">
        <v>572</v>
      </c>
      <c r="CX11" s="789" t="s">
        <v>790</v>
      </c>
      <c r="CY11" s="789" t="s">
        <v>787</v>
      </c>
      <c r="CZ11" s="789" t="s">
        <v>572</v>
      </c>
      <c r="DA11" s="789" t="s">
        <v>572</v>
      </c>
      <c r="DB11" s="789" t="s">
        <v>572</v>
      </c>
      <c r="DC11" s="789" t="s">
        <v>787</v>
      </c>
      <c r="DD11" s="789" t="s">
        <v>788</v>
      </c>
      <c r="DE11" s="789" t="s">
        <v>572</v>
      </c>
      <c r="DF11" s="789" t="s">
        <v>572</v>
      </c>
      <c r="DG11" s="789" t="s">
        <v>572</v>
      </c>
      <c r="DH11" s="789" t="s">
        <v>791</v>
      </c>
      <c r="DI11" s="789" t="s">
        <v>787</v>
      </c>
      <c r="DJ11" s="789" t="s">
        <v>572</v>
      </c>
      <c r="DK11" s="789" t="s">
        <v>787</v>
      </c>
      <c r="DL11" s="789" t="s">
        <v>791</v>
      </c>
      <c r="DM11" s="789" t="s">
        <v>791</v>
      </c>
      <c r="DN11" s="789" t="s">
        <v>787</v>
      </c>
      <c r="DO11" s="789" t="s">
        <v>572</v>
      </c>
      <c r="DP11" s="789" t="s">
        <v>787</v>
      </c>
      <c r="DQ11" s="789" t="s">
        <v>788</v>
      </c>
      <c r="DR11" s="789" t="s">
        <v>572</v>
      </c>
      <c r="DS11" s="789" t="s">
        <v>789</v>
      </c>
      <c r="DT11" s="789" t="s">
        <v>787</v>
      </c>
      <c r="DU11" s="789" t="s">
        <v>572</v>
      </c>
      <c r="DV11" s="901" t="s">
        <v>572</v>
      </c>
      <c r="GH11" s="430"/>
    </row>
    <row r="12" spans="2:190" ht="17.25" customHeight="1">
      <c r="B12" s="505"/>
      <c r="C12" s="777"/>
      <c r="D12" s="776" t="s">
        <v>563</v>
      </c>
      <c r="E12" s="790" t="s">
        <v>789</v>
      </c>
      <c r="F12" s="789" t="s">
        <v>790</v>
      </c>
      <c r="G12" s="789" t="s">
        <v>572</v>
      </c>
      <c r="H12" s="789" t="s">
        <v>572</v>
      </c>
      <c r="I12" s="789" t="s">
        <v>572</v>
      </c>
      <c r="J12" s="789" t="s">
        <v>787</v>
      </c>
      <c r="K12" s="789" t="s">
        <v>787</v>
      </c>
      <c r="L12" s="789" t="s">
        <v>789</v>
      </c>
      <c r="M12" s="789" t="s">
        <v>572</v>
      </c>
      <c r="N12" s="789" t="s">
        <v>572</v>
      </c>
      <c r="O12" s="789" t="s">
        <v>787</v>
      </c>
      <c r="P12" s="789" t="s">
        <v>572</v>
      </c>
      <c r="Q12" s="789" t="s">
        <v>572</v>
      </c>
      <c r="R12" s="789" t="s">
        <v>572</v>
      </c>
      <c r="S12" s="789" t="s">
        <v>787</v>
      </c>
      <c r="T12" s="789" t="s">
        <v>572</v>
      </c>
      <c r="U12" s="789" t="s">
        <v>572</v>
      </c>
      <c r="V12" s="789"/>
      <c r="W12" s="789"/>
      <c r="X12" s="789"/>
      <c r="Y12" s="789"/>
      <c r="Z12" s="789"/>
      <c r="AA12" s="789"/>
      <c r="AB12" s="789"/>
      <c r="AC12" s="789" t="s">
        <v>572</v>
      </c>
      <c r="AD12" s="789" t="s">
        <v>572</v>
      </c>
      <c r="AE12" s="789" t="s">
        <v>789</v>
      </c>
      <c r="AF12" s="789" t="s">
        <v>791</v>
      </c>
      <c r="AG12" s="789" t="s">
        <v>789</v>
      </c>
      <c r="AH12" s="789" t="s">
        <v>572</v>
      </c>
      <c r="AI12" s="790" t="s">
        <v>572</v>
      </c>
      <c r="AJ12" s="789" t="s">
        <v>572</v>
      </c>
      <c r="AK12" s="789" t="s">
        <v>792</v>
      </c>
      <c r="AL12" s="789" t="s">
        <v>572</v>
      </c>
      <c r="AM12" s="789" t="s">
        <v>787</v>
      </c>
      <c r="AN12" s="789" t="s">
        <v>787</v>
      </c>
      <c r="AO12" s="789" t="s">
        <v>791</v>
      </c>
      <c r="AP12" s="789" t="s">
        <v>789</v>
      </c>
      <c r="AQ12" s="789" t="s">
        <v>572</v>
      </c>
      <c r="AR12" s="789" t="s">
        <v>572</v>
      </c>
      <c r="AS12" s="789" t="s">
        <v>572</v>
      </c>
      <c r="AT12" s="789" t="s">
        <v>787</v>
      </c>
      <c r="AU12" s="789" t="s">
        <v>572</v>
      </c>
      <c r="AV12" s="789" t="s">
        <v>792</v>
      </c>
      <c r="AW12" s="789" t="s">
        <v>787</v>
      </c>
      <c r="AX12" s="789" t="s">
        <v>787</v>
      </c>
      <c r="AY12" s="789" t="s">
        <v>791</v>
      </c>
      <c r="AZ12" s="789" t="s">
        <v>789</v>
      </c>
      <c r="BA12" s="789" t="s">
        <v>572</v>
      </c>
      <c r="BB12" s="789" t="s">
        <v>790</v>
      </c>
      <c r="BC12" s="789" t="s">
        <v>572</v>
      </c>
      <c r="BD12" s="789" t="s">
        <v>572</v>
      </c>
      <c r="BE12" s="789" t="s">
        <v>787</v>
      </c>
      <c r="BF12" s="789" t="s">
        <v>572</v>
      </c>
      <c r="BG12" s="789" t="s">
        <v>572</v>
      </c>
      <c r="BH12" s="789" t="s">
        <v>791</v>
      </c>
      <c r="BI12" s="789" t="s">
        <v>572</v>
      </c>
      <c r="BJ12" s="789" t="s">
        <v>572</v>
      </c>
      <c r="BK12" s="789" t="s">
        <v>572</v>
      </c>
      <c r="BL12" s="789" t="s">
        <v>572</v>
      </c>
      <c r="BM12" s="901" t="s">
        <v>790</v>
      </c>
      <c r="BN12" s="789"/>
      <c r="BO12" s="789"/>
      <c r="BP12" s="789"/>
      <c r="BQ12" s="789"/>
      <c r="BR12" s="789"/>
      <c r="BS12" s="789"/>
      <c r="BT12" s="789"/>
      <c r="BU12" s="789" t="s">
        <v>787</v>
      </c>
      <c r="BV12" s="789" t="s">
        <v>572</v>
      </c>
      <c r="BW12" s="789" t="s">
        <v>789</v>
      </c>
      <c r="BX12" s="789" t="s">
        <v>572</v>
      </c>
      <c r="BY12" s="789" t="s">
        <v>787</v>
      </c>
      <c r="BZ12" s="789" t="s">
        <v>572</v>
      </c>
      <c r="CA12" s="789" t="s">
        <v>789</v>
      </c>
      <c r="CB12" s="789" t="s">
        <v>791</v>
      </c>
      <c r="CC12" s="789" t="s">
        <v>572</v>
      </c>
      <c r="CD12" s="789" t="s">
        <v>788</v>
      </c>
      <c r="CE12" s="789" t="s">
        <v>788</v>
      </c>
      <c r="CF12" s="789" t="s">
        <v>572</v>
      </c>
      <c r="CG12" s="789" t="s">
        <v>572</v>
      </c>
      <c r="CH12" s="789" t="s">
        <v>791</v>
      </c>
      <c r="CI12" s="789" t="s">
        <v>572</v>
      </c>
      <c r="CJ12" s="789" t="s">
        <v>572</v>
      </c>
      <c r="CK12" s="789" t="s">
        <v>572</v>
      </c>
      <c r="CL12" s="789" t="s">
        <v>789</v>
      </c>
      <c r="CM12" s="789" t="s">
        <v>787</v>
      </c>
      <c r="CN12" s="789" t="s">
        <v>572</v>
      </c>
      <c r="CO12" s="789" t="s">
        <v>787</v>
      </c>
      <c r="CP12" s="789" t="s">
        <v>572</v>
      </c>
      <c r="CQ12" s="901" t="s">
        <v>572</v>
      </c>
      <c r="CR12" s="789"/>
      <c r="CS12" s="789"/>
      <c r="CT12" s="789"/>
      <c r="CU12" s="789"/>
      <c r="CV12" s="789"/>
      <c r="CW12" s="789"/>
      <c r="CX12" s="789"/>
      <c r="CY12" s="789"/>
      <c r="CZ12" s="789"/>
      <c r="DA12" s="789"/>
      <c r="DB12" s="789"/>
      <c r="DC12" s="789"/>
      <c r="DD12" s="789"/>
      <c r="DE12" s="789"/>
      <c r="DF12" s="789"/>
      <c r="DG12" s="789"/>
      <c r="DH12" s="789"/>
      <c r="DI12" s="789"/>
      <c r="DJ12" s="789"/>
      <c r="DK12" s="789"/>
      <c r="DL12" s="789"/>
      <c r="DM12" s="789"/>
      <c r="DN12" s="789"/>
      <c r="DO12" s="789"/>
      <c r="DP12" s="789"/>
      <c r="DQ12" s="789"/>
      <c r="DR12" s="789"/>
      <c r="DS12" s="789"/>
      <c r="DT12" s="789"/>
      <c r="DU12" s="789"/>
      <c r="DV12" s="901"/>
      <c r="GH12" s="430"/>
    </row>
    <row r="13" spans="2:190" ht="17.25" customHeight="1">
      <c r="B13" s="950"/>
      <c r="C13" s="866" t="s">
        <v>542</v>
      </c>
      <c r="D13" s="951"/>
      <c r="E13" s="952" t="s">
        <v>788</v>
      </c>
      <c r="F13" s="953" t="s">
        <v>791</v>
      </c>
      <c r="G13" s="954" t="s">
        <v>445</v>
      </c>
      <c r="H13" s="954"/>
      <c r="I13" s="954"/>
      <c r="J13" s="954" t="s">
        <v>445</v>
      </c>
      <c r="K13" s="954" t="s">
        <v>445</v>
      </c>
      <c r="L13" s="954" t="s">
        <v>445</v>
      </c>
      <c r="M13" s="954" t="s">
        <v>445</v>
      </c>
      <c r="N13" s="954" t="s">
        <v>445</v>
      </c>
      <c r="O13" s="954"/>
      <c r="P13" s="954"/>
      <c r="Q13" s="954" t="s">
        <v>445</v>
      </c>
      <c r="R13" s="954" t="s">
        <v>445</v>
      </c>
      <c r="S13" s="954" t="s">
        <v>445</v>
      </c>
      <c r="T13" s="954" t="s">
        <v>445</v>
      </c>
      <c r="U13" s="954" t="s">
        <v>445</v>
      </c>
      <c r="V13" s="954"/>
      <c r="W13" s="954"/>
      <c r="X13" s="954" t="s">
        <v>445</v>
      </c>
      <c r="Y13" s="954" t="s">
        <v>445</v>
      </c>
      <c r="Z13" s="954" t="s">
        <v>445</v>
      </c>
      <c r="AA13" s="954" t="s">
        <v>445</v>
      </c>
      <c r="AB13" s="954" t="s">
        <v>445</v>
      </c>
      <c r="AC13" s="954"/>
      <c r="AD13" s="954"/>
      <c r="AE13" s="954" t="s">
        <v>445</v>
      </c>
      <c r="AF13" s="954" t="s">
        <v>445</v>
      </c>
      <c r="AG13" s="954" t="s">
        <v>445</v>
      </c>
      <c r="AH13" s="954" t="s">
        <v>445</v>
      </c>
      <c r="AI13" s="955" t="s">
        <v>445</v>
      </c>
      <c r="AJ13" s="954"/>
      <c r="AK13" s="954"/>
      <c r="AL13" s="954" t="s">
        <v>445</v>
      </c>
      <c r="AM13" s="954" t="s">
        <v>445</v>
      </c>
      <c r="AN13" s="954" t="s">
        <v>445</v>
      </c>
      <c r="AO13" s="954" t="s">
        <v>445</v>
      </c>
      <c r="AP13" s="954" t="s">
        <v>445</v>
      </c>
      <c r="AQ13" s="954"/>
      <c r="AR13" s="954"/>
      <c r="AS13" s="954" t="s">
        <v>445</v>
      </c>
      <c r="AT13" s="954" t="s">
        <v>445</v>
      </c>
      <c r="AU13" s="954" t="s">
        <v>445</v>
      </c>
      <c r="AV13" s="954" t="s">
        <v>445</v>
      </c>
      <c r="AW13" s="954" t="s">
        <v>445</v>
      </c>
      <c r="AX13" s="954"/>
      <c r="AY13" s="954"/>
      <c r="AZ13" s="954" t="s">
        <v>445</v>
      </c>
      <c r="BA13" s="954" t="s">
        <v>445</v>
      </c>
      <c r="BB13" s="954" t="s">
        <v>445</v>
      </c>
      <c r="BC13" s="954" t="s">
        <v>445</v>
      </c>
      <c r="BD13" s="954" t="s">
        <v>445</v>
      </c>
      <c r="BE13" s="954"/>
      <c r="BF13" s="954"/>
      <c r="BG13" s="954" t="s">
        <v>445</v>
      </c>
      <c r="BH13" s="954" t="s">
        <v>445</v>
      </c>
      <c r="BI13" s="954" t="s">
        <v>445</v>
      </c>
      <c r="BJ13" s="954" t="s">
        <v>445</v>
      </c>
      <c r="BK13" s="954" t="s">
        <v>445</v>
      </c>
      <c r="BL13" s="954"/>
      <c r="BM13" s="956"/>
      <c r="BN13" s="954" t="s">
        <v>445</v>
      </c>
      <c r="BO13" s="954" t="s">
        <v>445</v>
      </c>
      <c r="BP13" s="954" t="s">
        <v>445</v>
      </c>
      <c r="BQ13" s="954" t="s">
        <v>445</v>
      </c>
      <c r="BR13" s="954" t="s">
        <v>445</v>
      </c>
      <c r="BS13" s="954"/>
      <c r="BT13" s="954"/>
      <c r="BU13" s="954" t="s">
        <v>445</v>
      </c>
      <c r="BV13" s="954" t="s">
        <v>445</v>
      </c>
      <c r="BW13" s="954" t="s">
        <v>445</v>
      </c>
      <c r="BX13" s="954" t="s">
        <v>445</v>
      </c>
      <c r="BY13" s="954" t="s">
        <v>445</v>
      </c>
      <c r="BZ13" s="954"/>
      <c r="CA13" s="954"/>
      <c r="CB13" s="954" t="s">
        <v>445</v>
      </c>
      <c r="CC13" s="954" t="s">
        <v>445</v>
      </c>
      <c r="CD13" s="954" t="s">
        <v>445</v>
      </c>
      <c r="CE13" s="954" t="s">
        <v>445</v>
      </c>
      <c r="CF13" s="954" t="s">
        <v>445</v>
      </c>
      <c r="CG13" s="954"/>
      <c r="CH13" s="954"/>
      <c r="CI13" s="954" t="s">
        <v>445</v>
      </c>
      <c r="CJ13" s="954" t="s">
        <v>445</v>
      </c>
      <c r="CK13" s="954" t="s">
        <v>445</v>
      </c>
      <c r="CL13" s="954" t="s">
        <v>445</v>
      </c>
      <c r="CM13" s="954" t="s">
        <v>445</v>
      </c>
      <c r="CN13" s="954"/>
      <c r="CO13" s="954"/>
      <c r="CP13" s="954" t="s">
        <v>445</v>
      </c>
      <c r="CQ13" s="956" t="s">
        <v>445</v>
      </c>
      <c r="CR13" s="954" t="s">
        <v>445</v>
      </c>
      <c r="CS13" s="954" t="s">
        <v>445</v>
      </c>
      <c r="CT13" s="954" t="s">
        <v>445</v>
      </c>
      <c r="CU13" s="954"/>
      <c r="CV13" s="954"/>
      <c r="CW13" s="954" t="s">
        <v>445</v>
      </c>
      <c r="CX13" s="954" t="s">
        <v>445</v>
      </c>
      <c r="CY13" s="954" t="s">
        <v>445</v>
      </c>
      <c r="CZ13" s="954" t="s">
        <v>445</v>
      </c>
      <c r="DA13" s="954" t="s">
        <v>445</v>
      </c>
      <c r="DB13" s="954"/>
      <c r="DC13" s="954"/>
      <c r="DD13" s="954" t="s">
        <v>445</v>
      </c>
      <c r="DE13" s="954" t="s">
        <v>445</v>
      </c>
      <c r="DF13" s="954" t="s">
        <v>445</v>
      </c>
      <c r="DG13" s="954" t="s">
        <v>445</v>
      </c>
      <c r="DH13" s="954" t="s">
        <v>445</v>
      </c>
      <c r="DI13" s="954"/>
      <c r="DJ13" s="954"/>
      <c r="DK13" s="954" t="s">
        <v>445</v>
      </c>
      <c r="DL13" s="954" t="s">
        <v>445</v>
      </c>
      <c r="DM13" s="954" t="s">
        <v>445</v>
      </c>
      <c r="DN13" s="954" t="s">
        <v>445</v>
      </c>
      <c r="DO13" s="954" t="s">
        <v>445</v>
      </c>
      <c r="DP13" s="954"/>
      <c r="DQ13" s="954"/>
      <c r="DR13" s="954" t="s">
        <v>445</v>
      </c>
      <c r="DS13" s="954" t="s">
        <v>445</v>
      </c>
      <c r="DT13" s="954" t="s">
        <v>445</v>
      </c>
      <c r="DU13" s="954" t="s">
        <v>445</v>
      </c>
      <c r="DV13" s="956" t="s">
        <v>445</v>
      </c>
      <c r="GH13" s="430"/>
    </row>
    <row r="14" spans="2:190" ht="17.25" customHeight="1">
      <c r="B14" s="854"/>
      <c r="C14" s="957" t="s">
        <v>781</v>
      </c>
      <c r="D14" s="855"/>
      <c r="E14" s="856" t="s">
        <v>572</v>
      </c>
      <c r="F14" s="857"/>
      <c r="G14" s="513" t="s">
        <v>445</v>
      </c>
      <c r="H14" s="513" t="s">
        <v>445</v>
      </c>
      <c r="I14" s="513" t="s">
        <v>445</v>
      </c>
      <c r="J14" s="513" t="s">
        <v>445</v>
      </c>
      <c r="K14" s="513" t="s">
        <v>445</v>
      </c>
      <c r="L14" s="513" t="s">
        <v>445</v>
      </c>
      <c r="M14" s="513"/>
      <c r="N14" s="513" t="s">
        <v>445</v>
      </c>
      <c r="O14" s="513" t="s">
        <v>445</v>
      </c>
      <c r="P14" s="513" t="s">
        <v>445</v>
      </c>
      <c r="Q14" s="513" t="s">
        <v>445</v>
      </c>
      <c r="R14" s="513" t="s">
        <v>445</v>
      </c>
      <c r="S14" s="513" t="s">
        <v>445</v>
      </c>
      <c r="T14" s="513"/>
      <c r="U14" s="513" t="s">
        <v>445</v>
      </c>
      <c r="V14" s="513" t="s">
        <v>445</v>
      </c>
      <c r="W14" s="513" t="s">
        <v>445</v>
      </c>
      <c r="X14" s="513" t="s">
        <v>445</v>
      </c>
      <c r="Y14" s="513" t="s">
        <v>445</v>
      </c>
      <c r="Z14" s="513" t="s">
        <v>445</v>
      </c>
      <c r="AA14" s="513"/>
      <c r="AB14" s="513" t="s">
        <v>445</v>
      </c>
      <c r="AC14" s="513" t="s">
        <v>445</v>
      </c>
      <c r="AD14" s="513" t="s">
        <v>445</v>
      </c>
      <c r="AE14" s="513" t="s">
        <v>445</v>
      </c>
      <c r="AF14" s="513" t="s">
        <v>445</v>
      </c>
      <c r="AG14" s="513" t="s">
        <v>445</v>
      </c>
      <c r="AH14" s="513"/>
      <c r="AI14" s="775" t="s">
        <v>445</v>
      </c>
      <c r="AJ14" s="513" t="s">
        <v>445</v>
      </c>
      <c r="AK14" s="513" t="s">
        <v>445</v>
      </c>
      <c r="AL14" s="513" t="s">
        <v>445</v>
      </c>
      <c r="AM14" s="513" t="s">
        <v>445</v>
      </c>
      <c r="AN14" s="513" t="s">
        <v>445</v>
      </c>
      <c r="AO14" s="513"/>
      <c r="AP14" s="513" t="s">
        <v>445</v>
      </c>
      <c r="AQ14" s="513" t="s">
        <v>445</v>
      </c>
      <c r="AR14" s="513" t="s">
        <v>445</v>
      </c>
      <c r="AS14" s="513" t="s">
        <v>445</v>
      </c>
      <c r="AT14" s="513" t="s">
        <v>445</v>
      </c>
      <c r="AU14" s="513" t="s">
        <v>445</v>
      </c>
      <c r="AV14" s="513"/>
      <c r="AW14" s="513" t="s">
        <v>445</v>
      </c>
      <c r="AX14" s="513" t="s">
        <v>445</v>
      </c>
      <c r="AY14" s="513" t="s">
        <v>445</v>
      </c>
      <c r="AZ14" s="513" t="s">
        <v>445</v>
      </c>
      <c r="BA14" s="513" t="s">
        <v>445</v>
      </c>
      <c r="BB14" s="513" t="s">
        <v>445</v>
      </c>
      <c r="BC14" s="513"/>
      <c r="BD14" s="513" t="s">
        <v>445</v>
      </c>
      <c r="BE14" s="513" t="s">
        <v>445</v>
      </c>
      <c r="BF14" s="513" t="s">
        <v>445</v>
      </c>
      <c r="BG14" s="513" t="s">
        <v>445</v>
      </c>
      <c r="BH14" s="513" t="s">
        <v>445</v>
      </c>
      <c r="BI14" s="513" t="s">
        <v>445</v>
      </c>
      <c r="BJ14" s="513"/>
      <c r="BK14" s="513" t="s">
        <v>445</v>
      </c>
      <c r="BL14" s="513" t="s">
        <v>445</v>
      </c>
      <c r="BM14" s="897" t="s">
        <v>572</v>
      </c>
      <c r="BN14" s="513" t="s">
        <v>445</v>
      </c>
      <c r="BO14" s="513" t="s">
        <v>445</v>
      </c>
      <c r="BP14" s="513" t="s">
        <v>445</v>
      </c>
      <c r="BQ14" s="513"/>
      <c r="BR14" s="513" t="s">
        <v>445</v>
      </c>
      <c r="BS14" s="513" t="s">
        <v>445</v>
      </c>
      <c r="BT14" s="513" t="s">
        <v>445</v>
      </c>
      <c r="BU14" s="513" t="s">
        <v>445</v>
      </c>
      <c r="BV14" s="513" t="s">
        <v>445</v>
      </c>
      <c r="BW14" s="513" t="s">
        <v>445</v>
      </c>
      <c r="BX14" s="513"/>
      <c r="BY14" s="513" t="s">
        <v>445</v>
      </c>
      <c r="BZ14" s="513" t="s">
        <v>445</v>
      </c>
      <c r="CA14" s="513" t="s">
        <v>445</v>
      </c>
      <c r="CB14" s="513" t="s">
        <v>445</v>
      </c>
      <c r="CC14" s="513" t="s">
        <v>445</v>
      </c>
      <c r="CD14" s="513" t="s">
        <v>445</v>
      </c>
      <c r="CE14" s="513"/>
      <c r="CF14" s="513" t="s">
        <v>445</v>
      </c>
      <c r="CG14" s="513" t="s">
        <v>445</v>
      </c>
      <c r="CH14" s="513" t="s">
        <v>445</v>
      </c>
      <c r="CI14" s="513" t="s">
        <v>445</v>
      </c>
      <c r="CJ14" s="513" t="s">
        <v>445</v>
      </c>
      <c r="CK14" s="513" t="s">
        <v>445</v>
      </c>
      <c r="CL14" s="513"/>
      <c r="CM14" s="513" t="s">
        <v>445</v>
      </c>
      <c r="CN14" s="513" t="s">
        <v>445</v>
      </c>
      <c r="CO14" s="513" t="s">
        <v>445</v>
      </c>
      <c r="CP14" s="513" t="s">
        <v>445</v>
      </c>
      <c r="CQ14" s="858" t="s">
        <v>445</v>
      </c>
      <c r="CR14" s="513" t="s">
        <v>445</v>
      </c>
      <c r="CS14" s="513"/>
      <c r="CT14" s="513" t="s">
        <v>445</v>
      </c>
      <c r="CU14" s="513" t="s">
        <v>445</v>
      </c>
      <c r="CV14" s="513" t="s">
        <v>445</v>
      </c>
      <c r="CW14" s="513" t="s">
        <v>445</v>
      </c>
      <c r="CX14" s="513" t="s">
        <v>445</v>
      </c>
      <c r="CY14" s="513" t="s">
        <v>445</v>
      </c>
      <c r="CZ14" s="513"/>
      <c r="DA14" s="513" t="s">
        <v>445</v>
      </c>
      <c r="DB14" s="513" t="s">
        <v>445</v>
      </c>
      <c r="DC14" s="513" t="s">
        <v>445</v>
      </c>
      <c r="DD14" s="513" t="s">
        <v>445</v>
      </c>
      <c r="DE14" s="513" t="s">
        <v>445</v>
      </c>
      <c r="DF14" s="513" t="s">
        <v>445</v>
      </c>
      <c r="DG14" s="513"/>
      <c r="DH14" s="513" t="s">
        <v>445</v>
      </c>
      <c r="DI14" s="513" t="s">
        <v>445</v>
      </c>
      <c r="DJ14" s="513" t="s">
        <v>445</v>
      </c>
      <c r="DK14" s="513" t="s">
        <v>445</v>
      </c>
      <c r="DL14" s="513" t="s">
        <v>445</v>
      </c>
      <c r="DM14" s="513" t="s">
        <v>445</v>
      </c>
      <c r="DN14" s="513"/>
      <c r="DO14" s="513" t="s">
        <v>445</v>
      </c>
      <c r="DP14" s="513" t="s">
        <v>445</v>
      </c>
      <c r="DQ14" s="513" t="s">
        <v>445</v>
      </c>
      <c r="DR14" s="513" t="s">
        <v>445</v>
      </c>
      <c r="DS14" s="513" t="s">
        <v>445</v>
      </c>
      <c r="DT14" s="513" t="s">
        <v>445</v>
      </c>
      <c r="DU14" s="513"/>
      <c r="DV14" s="858" t="s">
        <v>445</v>
      </c>
      <c r="GH14" s="430"/>
    </row>
    <row r="15" spans="2:190" ht="17.25" customHeight="1">
      <c r="GH15" s="430"/>
    </row>
    <row r="16" spans="2:190" ht="17.25" customHeight="1">
      <c r="GH16" s="430"/>
    </row>
    <row r="17" spans="2:190" ht="17.25" customHeight="1">
      <c r="B17" s="1162" t="s">
        <v>322</v>
      </c>
      <c r="C17" s="1162"/>
      <c r="D17" s="1162"/>
      <c r="E17" s="1158" t="s">
        <v>327</v>
      </c>
      <c r="F17" s="1159"/>
      <c r="G17" s="1159"/>
      <c r="H17" s="1159"/>
      <c r="I17" s="1159"/>
      <c r="J17" s="1159"/>
      <c r="K17" s="1159"/>
      <c r="L17" s="1159"/>
      <c r="M17" s="1159"/>
      <c r="N17" s="1159"/>
      <c r="O17" s="1159"/>
      <c r="P17" s="1159"/>
      <c r="Q17" s="1159"/>
      <c r="R17" s="1159"/>
      <c r="S17" s="1159"/>
      <c r="T17" s="1159"/>
      <c r="U17" s="1159"/>
      <c r="V17" s="1159"/>
      <c r="W17" s="1159"/>
      <c r="X17" s="1159"/>
      <c r="Y17" s="1159"/>
      <c r="Z17" s="1159"/>
      <c r="AA17" s="1159"/>
      <c r="AB17" s="1159"/>
      <c r="AC17" s="1159"/>
      <c r="AD17" s="1159"/>
      <c r="AE17" s="1159"/>
      <c r="AF17" s="1159"/>
      <c r="AG17" s="1159"/>
      <c r="AH17" s="1159"/>
      <c r="AI17" s="1163"/>
      <c r="AJ17" s="1158" t="s">
        <v>328</v>
      </c>
      <c r="AK17" s="1159"/>
      <c r="AL17" s="1159"/>
      <c r="AM17" s="1159"/>
      <c r="AN17" s="1159"/>
      <c r="AO17" s="1159"/>
      <c r="AP17" s="1159"/>
      <c r="AQ17" s="1159"/>
      <c r="AR17" s="1159"/>
      <c r="AS17" s="1159"/>
      <c r="AT17" s="1159"/>
      <c r="AU17" s="1159"/>
      <c r="AV17" s="1159"/>
      <c r="AW17" s="1159"/>
      <c r="AX17" s="1159"/>
      <c r="AY17" s="1159"/>
      <c r="AZ17" s="1159"/>
      <c r="BA17" s="1159"/>
      <c r="BB17" s="1159"/>
      <c r="BC17" s="1159"/>
      <c r="BD17" s="1159"/>
      <c r="BE17" s="1159"/>
      <c r="BF17" s="1159"/>
      <c r="BG17" s="1159"/>
      <c r="BH17" s="1159"/>
      <c r="BI17" s="1159"/>
      <c r="BJ17" s="1159"/>
      <c r="BK17" s="1159"/>
      <c r="BL17" s="1159"/>
      <c r="BM17" s="1160"/>
      <c r="BN17" s="1166" t="s">
        <v>330</v>
      </c>
      <c r="BO17" s="1167"/>
      <c r="BP17" s="1167"/>
      <c r="BQ17" s="1167"/>
      <c r="BR17" s="1167"/>
      <c r="BS17" s="1167"/>
      <c r="BT17" s="1167"/>
      <c r="BU17" s="1167"/>
      <c r="BV17" s="1167"/>
      <c r="BW17" s="1167"/>
      <c r="BX17" s="1167"/>
      <c r="BY17" s="1167"/>
      <c r="BZ17" s="1167"/>
      <c r="CA17" s="1167"/>
      <c r="CB17" s="1167"/>
      <c r="CC17" s="1167"/>
      <c r="CD17" s="1167"/>
      <c r="CE17" s="1167"/>
      <c r="CF17" s="1167"/>
      <c r="CG17" s="1167"/>
      <c r="CH17" s="1167"/>
      <c r="CI17" s="1167"/>
      <c r="CJ17" s="1167"/>
      <c r="CK17" s="1167"/>
      <c r="CL17" s="1167"/>
      <c r="CM17" s="1167"/>
      <c r="CN17" s="1167"/>
      <c r="CO17" s="1167"/>
      <c r="CP17" s="1167"/>
      <c r="CQ17" s="1167"/>
      <c r="CR17" s="1168"/>
      <c r="CS17" s="1166" t="s">
        <v>331</v>
      </c>
      <c r="CT17" s="1167"/>
      <c r="CU17" s="1167"/>
      <c r="CV17" s="1167"/>
      <c r="CW17" s="1167"/>
      <c r="CX17" s="1167"/>
      <c r="CY17" s="1167"/>
      <c r="CZ17" s="1167"/>
      <c r="DA17" s="1167"/>
      <c r="DB17" s="1167"/>
      <c r="DC17" s="1167"/>
      <c r="DD17" s="1167"/>
      <c r="DE17" s="1167"/>
      <c r="DF17" s="1167"/>
      <c r="DG17" s="1167"/>
      <c r="DH17" s="1167"/>
      <c r="DI17" s="1167"/>
      <c r="DJ17" s="1167"/>
      <c r="DK17" s="1167"/>
      <c r="DL17" s="1167"/>
      <c r="DM17" s="1167"/>
      <c r="DN17" s="1167"/>
      <c r="DO17" s="1167"/>
      <c r="DP17" s="1167"/>
      <c r="DQ17" s="1167"/>
      <c r="DR17" s="1167"/>
      <c r="DS17" s="1167"/>
      <c r="DT17" s="1167"/>
      <c r="DU17" s="1167"/>
      <c r="DV17" s="1168"/>
      <c r="GH17" s="430"/>
    </row>
    <row r="18" spans="2:190" s="430" customFormat="1" ht="17.25" customHeight="1">
      <c r="B18" s="502" t="s">
        <v>734</v>
      </c>
      <c r="C18" s="501"/>
      <c r="D18" s="884" t="s">
        <v>568</v>
      </c>
      <c r="E18" s="859">
        <v>46235</v>
      </c>
      <c r="F18" s="887">
        <v>46236</v>
      </c>
      <c r="G18" s="887">
        <v>46237</v>
      </c>
      <c r="H18" s="887">
        <v>46238</v>
      </c>
      <c r="I18" s="887">
        <v>46239</v>
      </c>
      <c r="J18" s="887">
        <v>46240</v>
      </c>
      <c r="K18" s="887">
        <v>46241</v>
      </c>
      <c r="L18" s="887">
        <v>46242</v>
      </c>
      <c r="M18" s="887">
        <v>46243</v>
      </c>
      <c r="N18" s="887">
        <v>46244</v>
      </c>
      <c r="O18" s="887">
        <v>46245</v>
      </c>
      <c r="P18" s="887">
        <v>46246</v>
      </c>
      <c r="Q18" s="887">
        <v>46247</v>
      </c>
      <c r="R18" s="887">
        <v>46248</v>
      </c>
      <c r="S18" s="887">
        <v>46249</v>
      </c>
      <c r="T18" s="887">
        <v>46250</v>
      </c>
      <c r="U18" s="887">
        <v>46251</v>
      </c>
      <c r="V18" s="887">
        <v>46252</v>
      </c>
      <c r="W18" s="887">
        <v>46253</v>
      </c>
      <c r="X18" s="887">
        <v>46254</v>
      </c>
      <c r="Y18" s="887">
        <v>46255</v>
      </c>
      <c r="Z18" s="887">
        <v>46256</v>
      </c>
      <c r="AA18" s="887">
        <v>46257</v>
      </c>
      <c r="AB18" s="887">
        <v>46258</v>
      </c>
      <c r="AC18" s="887">
        <v>46259</v>
      </c>
      <c r="AD18" s="887">
        <v>46260</v>
      </c>
      <c r="AE18" s="887">
        <v>46261</v>
      </c>
      <c r="AF18" s="887">
        <v>46262</v>
      </c>
      <c r="AG18" s="887">
        <v>46263</v>
      </c>
      <c r="AH18" s="887">
        <v>46264</v>
      </c>
      <c r="AI18" s="888">
        <v>46265</v>
      </c>
      <c r="AJ18" s="859">
        <v>46266</v>
      </c>
      <c r="AK18" s="887">
        <v>46267</v>
      </c>
      <c r="AL18" s="887">
        <v>46268</v>
      </c>
      <c r="AM18" s="887">
        <v>46269</v>
      </c>
      <c r="AN18" s="887">
        <v>46270</v>
      </c>
      <c r="AO18" s="887">
        <v>46271</v>
      </c>
      <c r="AP18" s="887">
        <v>46272</v>
      </c>
      <c r="AQ18" s="887">
        <v>46273</v>
      </c>
      <c r="AR18" s="887">
        <v>46274</v>
      </c>
      <c r="AS18" s="887">
        <v>46275</v>
      </c>
      <c r="AT18" s="887">
        <v>46276</v>
      </c>
      <c r="AU18" s="887">
        <v>46277</v>
      </c>
      <c r="AV18" s="887">
        <v>46278</v>
      </c>
      <c r="AW18" s="887">
        <v>46279</v>
      </c>
      <c r="AX18" s="887">
        <v>46280</v>
      </c>
      <c r="AY18" s="887">
        <v>46281</v>
      </c>
      <c r="AZ18" s="887">
        <v>46282</v>
      </c>
      <c r="BA18" s="887">
        <v>46283</v>
      </c>
      <c r="BB18" s="887">
        <v>46284</v>
      </c>
      <c r="BC18" s="887">
        <v>46285</v>
      </c>
      <c r="BD18" s="887">
        <v>46286</v>
      </c>
      <c r="BE18" s="887">
        <v>46287</v>
      </c>
      <c r="BF18" s="887">
        <v>46288</v>
      </c>
      <c r="BG18" s="887">
        <v>46289</v>
      </c>
      <c r="BH18" s="887">
        <v>46290</v>
      </c>
      <c r="BI18" s="887">
        <v>46291</v>
      </c>
      <c r="BJ18" s="887">
        <v>46292</v>
      </c>
      <c r="BK18" s="887">
        <v>46293</v>
      </c>
      <c r="BL18" s="887">
        <v>46294</v>
      </c>
      <c r="BM18" s="888">
        <v>46295</v>
      </c>
      <c r="BN18" s="859">
        <v>46296</v>
      </c>
      <c r="BO18" s="887">
        <v>46297</v>
      </c>
      <c r="BP18" s="887">
        <v>46298</v>
      </c>
      <c r="BQ18" s="887">
        <v>46299</v>
      </c>
      <c r="BR18" s="887">
        <v>46300</v>
      </c>
      <c r="BS18" s="887">
        <v>46301</v>
      </c>
      <c r="BT18" s="887">
        <v>46302</v>
      </c>
      <c r="BU18" s="887">
        <v>46303</v>
      </c>
      <c r="BV18" s="887">
        <v>46304</v>
      </c>
      <c r="BW18" s="887">
        <v>46305</v>
      </c>
      <c r="BX18" s="887">
        <v>46306</v>
      </c>
      <c r="BY18" s="887">
        <v>46307</v>
      </c>
      <c r="BZ18" s="887">
        <v>46308</v>
      </c>
      <c r="CA18" s="887">
        <v>46309</v>
      </c>
      <c r="CB18" s="887">
        <v>46310</v>
      </c>
      <c r="CC18" s="887">
        <v>46311</v>
      </c>
      <c r="CD18" s="887">
        <v>46312</v>
      </c>
      <c r="CE18" s="887">
        <v>46313</v>
      </c>
      <c r="CF18" s="887">
        <v>46314</v>
      </c>
      <c r="CG18" s="887">
        <v>46315</v>
      </c>
      <c r="CH18" s="887">
        <v>46316</v>
      </c>
      <c r="CI18" s="887">
        <v>46317</v>
      </c>
      <c r="CJ18" s="887">
        <v>46318</v>
      </c>
      <c r="CK18" s="887">
        <v>46319</v>
      </c>
      <c r="CL18" s="887">
        <v>46320</v>
      </c>
      <c r="CM18" s="887">
        <v>46321</v>
      </c>
      <c r="CN18" s="887">
        <v>46322</v>
      </c>
      <c r="CO18" s="887">
        <v>46323</v>
      </c>
      <c r="CP18" s="887">
        <v>46324</v>
      </c>
      <c r="CQ18" s="887">
        <v>46325</v>
      </c>
      <c r="CR18" s="888">
        <v>46326</v>
      </c>
      <c r="CS18" s="859">
        <v>46327</v>
      </c>
      <c r="CT18" s="887">
        <v>46328</v>
      </c>
      <c r="CU18" s="887">
        <v>46329</v>
      </c>
      <c r="CV18" s="887">
        <v>46330</v>
      </c>
      <c r="CW18" s="887">
        <v>46331</v>
      </c>
      <c r="CX18" s="887">
        <v>46332</v>
      </c>
      <c r="CY18" s="887">
        <v>46333</v>
      </c>
      <c r="CZ18" s="887">
        <v>46334</v>
      </c>
      <c r="DA18" s="887">
        <v>46335</v>
      </c>
      <c r="DB18" s="887">
        <v>46336</v>
      </c>
      <c r="DC18" s="887">
        <v>46337</v>
      </c>
      <c r="DD18" s="887">
        <v>46338</v>
      </c>
      <c r="DE18" s="887">
        <v>46339</v>
      </c>
      <c r="DF18" s="887">
        <v>46340</v>
      </c>
      <c r="DG18" s="887">
        <v>46341</v>
      </c>
      <c r="DH18" s="887">
        <v>46342</v>
      </c>
      <c r="DI18" s="887">
        <v>46343</v>
      </c>
      <c r="DJ18" s="887">
        <v>46344</v>
      </c>
      <c r="DK18" s="887">
        <v>46345</v>
      </c>
      <c r="DL18" s="887">
        <v>46346</v>
      </c>
      <c r="DM18" s="887">
        <v>46347</v>
      </c>
      <c r="DN18" s="887">
        <v>46348</v>
      </c>
      <c r="DO18" s="887">
        <v>46349</v>
      </c>
      <c r="DP18" s="887">
        <v>46350</v>
      </c>
      <c r="DQ18" s="887">
        <v>46351</v>
      </c>
      <c r="DR18" s="887">
        <v>46352</v>
      </c>
      <c r="DS18" s="887">
        <v>46353</v>
      </c>
      <c r="DT18" s="887">
        <v>46354</v>
      </c>
      <c r="DU18" s="887">
        <v>46355</v>
      </c>
      <c r="DV18" s="888">
        <v>46356</v>
      </c>
      <c r="DZ18" s="872" t="s">
        <v>569</v>
      </c>
      <c r="EA18" s="872" t="s">
        <v>568</v>
      </c>
      <c r="EB18" s="872" t="s">
        <v>745</v>
      </c>
    </row>
    <row r="19" spans="2:190" s="430" customFormat="1" ht="17.25" customHeight="1">
      <c r="B19" s="784" t="s">
        <v>733</v>
      </c>
      <c r="C19" s="706"/>
      <c r="D19" s="885" t="s">
        <v>571</v>
      </c>
      <c r="E19" s="788" t="s">
        <v>569</v>
      </c>
      <c r="F19" s="783" t="s">
        <v>736</v>
      </c>
      <c r="G19" s="862" t="s">
        <v>737</v>
      </c>
      <c r="H19" s="862" t="s">
        <v>738</v>
      </c>
      <c r="I19" s="862" t="s">
        <v>739</v>
      </c>
      <c r="J19" s="862" t="s">
        <v>740</v>
      </c>
      <c r="K19" s="862" t="s">
        <v>741</v>
      </c>
      <c r="L19" s="782" t="s">
        <v>735</v>
      </c>
      <c r="M19" s="783" t="s">
        <v>736</v>
      </c>
      <c r="N19" s="862" t="s">
        <v>737</v>
      </c>
      <c r="O19" s="862" t="s">
        <v>738</v>
      </c>
      <c r="P19" s="862" t="s">
        <v>739</v>
      </c>
      <c r="Q19" s="862" t="s">
        <v>740</v>
      </c>
      <c r="R19" s="862" t="s">
        <v>741</v>
      </c>
      <c r="S19" s="782" t="s">
        <v>735</v>
      </c>
      <c r="T19" s="783" t="s">
        <v>736</v>
      </c>
      <c r="U19" s="862" t="s">
        <v>737</v>
      </c>
      <c r="V19" s="862" t="s">
        <v>738</v>
      </c>
      <c r="W19" s="862" t="s">
        <v>739</v>
      </c>
      <c r="X19" s="862" t="s">
        <v>740</v>
      </c>
      <c r="Y19" s="862" t="s">
        <v>741</v>
      </c>
      <c r="Z19" s="782" t="s">
        <v>735</v>
      </c>
      <c r="AA19" s="783" t="s">
        <v>736</v>
      </c>
      <c r="AB19" s="862" t="s">
        <v>737</v>
      </c>
      <c r="AC19" s="862" t="s">
        <v>738</v>
      </c>
      <c r="AD19" s="862" t="s">
        <v>739</v>
      </c>
      <c r="AE19" s="862" t="s">
        <v>740</v>
      </c>
      <c r="AF19" s="862" t="s">
        <v>741</v>
      </c>
      <c r="AG19" s="782" t="s">
        <v>735</v>
      </c>
      <c r="AH19" s="783" t="s">
        <v>736</v>
      </c>
      <c r="AI19" s="892" t="s">
        <v>737</v>
      </c>
      <c r="AJ19" s="893" t="s">
        <v>738</v>
      </c>
      <c r="AK19" s="862" t="s">
        <v>739</v>
      </c>
      <c r="AL19" s="862" t="s">
        <v>740</v>
      </c>
      <c r="AM19" s="862" t="s">
        <v>741</v>
      </c>
      <c r="AN19" s="782" t="s">
        <v>735</v>
      </c>
      <c r="AO19" s="783" t="s">
        <v>736</v>
      </c>
      <c r="AP19" s="862" t="s">
        <v>737</v>
      </c>
      <c r="AQ19" s="862" t="s">
        <v>738</v>
      </c>
      <c r="AR19" s="862" t="s">
        <v>739</v>
      </c>
      <c r="AS19" s="862" t="s">
        <v>740</v>
      </c>
      <c r="AT19" s="862" t="s">
        <v>741</v>
      </c>
      <c r="AU19" s="782" t="s">
        <v>735</v>
      </c>
      <c r="AV19" s="783" t="s">
        <v>736</v>
      </c>
      <c r="AW19" s="862" t="s">
        <v>737</v>
      </c>
      <c r="AX19" s="862" t="s">
        <v>738</v>
      </c>
      <c r="AY19" s="862" t="s">
        <v>739</v>
      </c>
      <c r="AZ19" s="862" t="s">
        <v>740</v>
      </c>
      <c r="BA19" s="862" t="s">
        <v>741</v>
      </c>
      <c r="BB19" s="782" t="s">
        <v>735</v>
      </c>
      <c r="BC19" s="783" t="s">
        <v>736</v>
      </c>
      <c r="BD19" s="862" t="s">
        <v>737</v>
      </c>
      <c r="BE19" s="862" t="s">
        <v>738</v>
      </c>
      <c r="BF19" s="862" t="s">
        <v>739</v>
      </c>
      <c r="BG19" s="862" t="s">
        <v>740</v>
      </c>
      <c r="BH19" s="862" t="s">
        <v>741</v>
      </c>
      <c r="BI19" s="782" t="s">
        <v>735</v>
      </c>
      <c r="BJ19" s="783" t="s">
        <v>736</v>
      </c>
      <c r="BK19" s="862" t="s">
        <v>737</v>
      </c>
      <c r="BL19" s="862" t="s">
        <v>738</v>
      </c>
      <c r="BM19" s="892" t="s">
        <v>739</v>
      </c>
      <c r="BN19" s="893" t="s">
        <v>740</v>
      </c>
      <c r="BO19" s="862" t="s">
        <v>741</v>
      </c>
      <c r="BP19" s="782" t="s">
        <v>735</v>
      </c>
      <c r="BQ19" s="783" t="s">
        <v>736</v>
      </c>
      <c r="BR19" s="862" t="s">
        <v>737</v>
      </c>
      <c r="BS19" s="862" t="s">
        <v>738</v>
      </c>
      <c r="BT19" s="862" t="s">
        <v>739</v>
      </c>
      <c r="BU19" s="862" t="s">
        <v>740</v>
      </c>
      <c r="BV19" s="862" t="s">
        <v>741</v>
      </c>
      <c r="BW19" s="782" t="s">
        <v>735</v>
      </c>
      <c r="BX19" s="783" t="s">
        <v>736</v>
      </c>
      <c r="BY19" s="862" t="s">
        <v>737</v>
      </c>
      <c r="BZ19" s="862" t="s">
        <v>738</v>
      </c>
      <c r="CA19" s="862" t="s">
        <v>739</v>
      </c>
      <c r="CB19" s="862" t="s">
        <v>740</v>
      </c>
      <c r="CC19" s="862" t="s">
        <v>741</v>
      </c>
      <c r="CD19" s="782" t="s">
        <v>735</v>
      </c>
      <c r="CE19" s="783" t="s">
        <v>736</v>
      </c>
      <c r="CF19" s="862" t="s">
        <v>737</v>
      </c>
      <c r="CG19" s="862" t="s">
        <v>738</v>
      </c>
      <c r="CH19" s="862" t="s">
        <v>739</v>
      </c>
      <c r="CI19" s="862" t="s">
        <v>740</v>
      </c>
      <c r="CJ19" s="862" t="s">
        <v>741</v>
      </c>
      <c r="CK19" s="782" t="s">
        <v>735</v>
      </c>
      <c r="CL19" s="783" t="s">
        <v>736</v>
      </c>
      <c r="CM19" s="862" t="s">
        <v>737</v>
      </c>
      <c r="CN19" s="862" t="s">
        <v>738</v>
      </c>
      <c r="CO19" s="862" t="s">
        <v>739</v>
      </c>
      <c r="CP19" s="862" t="s">
        <v>740</v>
      </c>
      <c r="CQ19" s="862" t="s">
        <v>741</v>
      </c>
      <c r="CR19" s="894" t="s">
        <v>735</v>
      </c>
      <c r="CS19" s="791" t="s">
        <v>736</v>
      </c>
      <c r="CT19" s="862" t="s">
        <v>737</v>
      </c>
      <c r="CU19" s="862" t="s">
        <v>738</v>
      </c>
      <c r="CV19" s="862" t="s">
        <v>739</v>
      </c>
      <c r="CW19" s="862" t="s">
        <v>740</v>
      </c>
      <c r="CX19" s="862" t="s">
        <v>741</v>
      </c>
      <c r="CY19" s="782" t="s">
        <v>735</v>
      </c>
      <c r="CZ19" s="783" t="s">
        <v>736</v>
      </c>
      <c r="DA19" s="862" t="s">
        <v>737</v>
      </c>
      <c r="DB19" s="862" t="s">
        <v>738</v>
      </c>
      <c r="DC19" s="862" t="s">
        <v>739</v>
      </c>
      <c r="DD19" s="862" t="s">
        <v>740</v>
      </c>
      <c r="DE19" s="862" t="s">
        <v>741</v>
      </c>
      <c r="DF19" s="782" t="s">
        <v>735</v>
      </c>
      <c r="DG19" s="783" t="s">
        <v>736</v>
      </c>
      <c r="DH19" s="862" t="s">
        <v>737</v>
      </c>
      <c r="DI19" s="862" t="s">
        <v>738</v>
      </c>
      <c r="DJ19" s="862" t="s">
        <v>739</v>
      </c>
      <c r="DK19" s="862" t="s">
        <v>740</v>
      </c>
      <c r="DL19" s="862" t="s">
        <v>741</v>
      </c>
      <c r="DM19" s="782" t="s">
        <v>735</v>
      </c>
      <c r="DN19" s="783" t="s">
        <v>736</v>
      </c>
      <c r="DO19" s="862" t="s">
        <v>737</v>
      </c>
      <c r="DP19" s="862" t="s">
        <v>738</v>
      </c>
      <c r="DQ19" s="862" t="s">
        <v>739</v>
      </c>
      <c r="DR19" s="862" t="s">
        <v>740</v>
      </c>
      <c r="DS19" s="862" t="s">
        <v>741</v>
      </c>
      <c r="DT19" s="782" t="s">
        <v>735</v>
      </c>
      <c r="DU19" s="783" t="s">
        <v>736</v>
      </c>
      <c r="DV19" s="892" t="s">
        <v>737</v>
      </c>
      <c r="DZ19" s="873">
        <f>COUNTIF(E19:DV19,"土")</f>
        <v>18</v>
      </c>
      <c r="EA19" s="873">
        <f>COUNTIF(E19:DV19,"日")</f>
        <v>18</v>
      </c>
      <c r="EB19" s="873">
        <f>SUM(DZ19:EA19)</f>
        <v>36</v>
      </c>
    </row>
    <row r="20" spans="2:190" s="430" customFormat="1" ht="17.25" customHeight="1">
      <c r="B20" s="868" t="s">
        <v>566</v>
      </c>
      <c r="C20" s="865" t="s">
        <v>743</v>
      </c>
      <c r="D20" s="506"/>
      <c r="E20" s="876">
        <v>0</v>
      </c>
      <c r="F20" s="875">
        <f t="shared" ref="F20:BJ20" si="7">E20</f>
        <v>0</v>
      </c>
      <c r="G20" s="875">
        <v>206.8</v>
      </c>
      <c r="H20" s="875">
        <v>206.8</v>
      </c>
      <c r="I20" s="875">
        <v>206.8</v>
      </c>
      <c r="J20" s="875">
        <v>206.8</v>
      </c>
      <c r="K20" s="875">
        <v>206.8</v>
      </c>
      <c r="L20" s="875">
        <v>0</v>
      </c>
      <c r="M20" s="875">
        <f t="shared" si="7"/>
        <v>0</v>
      </c>
      <c r="N20" s="875">
        <v>206.8</v>
      </c>
      <c r="O20" s="875">
        <v>206.8</v>
      </c>
      <c r="P20" s="875">
        <v>206.8</v>
      </c>
      <c r="Q20" s="875">
        <v>206.8</v>
      </c>
      <c r="R20" s="875">
        <v>206.8</v>
      </c>
      <c r="S20" s="875">
        <v>0</v>
      </c>
      <c r="T20" s="875">
        <f t="shared" si="7"/>
        <v>0</v>
      </c>
      <c r="U20" s="875">
        <v>206.8</v>
      </c>
      <c r="V20" s="875">
        <v>206.8</v>
      </c>
      <c r="W20" s="875">
        <v>206.8</v>
      </c>
      <c r="X20" s="875">
        <v>206.8</v>
      </c>
      <c r="Y20" s="875">
        <v>206.8</v>
      </c>
      <c r="Z20" s="875">
        <v>0</v>
      </c>
      <c r="AA20" s="875">
        <f t="shared" si="7"/>
        <v>0</v>
      </c>
      <c r="AB20" s="875">
        <v>206.8</v>
      </c>
      <c r="AC20" s="875">
        <v>206.8</v>
      </c>
      <c r="AD20" s="875">
        <v>206.8</v>
      </c>
      <c r="AE20" s="875">
        <v>206.8</v>
      </c>
      <c r="AF20" s="875">
        <v>206.8</v>
      </c>
      <c r="AG20" s="875">
        <v>0</v>
      </c>
      <c r="AH20" s="875">
        <f t="shared" si="7"/>
        <v>0</v>
      </c>
      <c r="AI20" s="877">
        <v>206.8</v>
      </c>
      <c r="AJ20" s="876">
        <v>206.8</v>
      </c>
      <c r="AK20" s="875">
        <v>206.8</v>
      </c>
      <c r="AL20" s="875">
        <v>206.8</v>
      </c>
      <c r="AM20" s="875">
        <v>206.8</v>
      </c>
      <c r="AN20" s="875">
        <v>0</v>
      </c>
      <c r="AO20" s="875">
        <f t="shared" si="7"/>
        <v>0</v>
      </c>
      <c r="AP20" s="875">
        <v>206.8</v>
      </c>
      <c r="AQ20" s="875">
        <v>206.8</v>
      </c>
      <c r="AR20" s="875">
        <v>206.8</v>
      </c>
      <c r="AS20" s="875">
        <v>206.8</v>
      </c>
      <c r="AT20" s="875">
        <v>206.8</v>
      </c>
      <c r="AU20" s="875">
        <v>0</v>
      </c>
      <c r="AV20" s="875">
        <f t="shared" si="7"/>
        <v>0</v>
      </c>
      <c r="AW20" s="875">
        <v>206.8</v>
      </c>
      <c r="AX20" s="875">
        <v>206.8</v>
      </c>
      <c r="AY20" s="875">
        <v>206.8</v>
      </c>
      <c r="AZ20" s="875">
        <v>206.8</v>
      </c>
      <c r="BA20" s="875">
        <v>206.8</v>
      </c>
      <c r="BB20" s="875">
        <v>0</v>
      </c>
      <c r="BC20" s="875">
        <f t="shared" si="7"/>
        <v>0</v>
      </c>
      <c r="BD20" s="875">
        <v>206.8</v>
      </c>
      <c r="BE20" s="875">
        <v>206.8</v>
      </c>
      <c r="BF20" s="875">
        <v>206.8</v>
      </c>
      <c r="BG20" s="875">
        <v>206.8</v>
      </c>
      <c r="BH20" s="875">
        <v>206.8</v>
      </c>
      <c r="BI20" s="875">
        <v>0</v>
      </c>
      <c r="BJ20" s="875">
        <f t="shared" si="7"/>
        <v>0</v>
      </c>
      <c r="BK20" s="875">
        <v>206.8</v>
      </c>
      <c r="BL20" s="875">
        <v>206.8</v>
      </c>
      <c r="BM20" s="877">
        <v>206.8</v>
      </c>
      <c r="BN20" s="876">
        <v>206.8</v>
      </c>
      <c r="BO20" s="875">
        <v>206.8</v>
      </c>
      <c r="BP20" s="875">
        <v>0</v>
      </c>
      <c r="BQ20" s="875">
        <f t="shared" ref="BQ20:CE20" si="8">BP20</f>
        <v>0</v>
      </c>
      <c r="BR20" s="875">
        <v>206.8</v>
      </c>
      <c r="BS20" s="875">
        <v>206.8</v>
      </c>
      <c r="BT20" s="875">
        <v>206.8</v>
      </c>
      <c r="BU20" s="875">
        <v>206.8</v>
      </c>
      <c r="BV20" s="875">
        <v>206.8</v>
      </c>
      <c r="BW20" s="875">
        <v>0</v>
      </c>
      <c r="BX20" s="875">
        <f t="shared" si="8"/>
        <v>0</v>
      </c>
      <c r="BY20" s="875">
        <v>206.8</v>
      </c>
      <c r="BZ20" s="875">
        <v>206.8</v>
      </c>
      <c r="CA20" s="875">
        <v>206.8</v>
      </c>
      <c r="CB20" s="875">
        <v>206.8</v>
      </c>
      <c r="CC20" s="875">
        <v>206.8</v>
      </c>
      <c r="CD20" s="875">
        <v>0</v>
      </c>
      <c r="CE20" s="875">
        <f t="shared" si="8"/>
        <v>0</v>
      </c>
      <c r="CF20" s="875">
        <v>206.8</v>
      </c>
      <c r="CG20" s="875">
        <v>206.8</v>
      </c>
      <c r="CH20" s="875">
        <v>206.8</v>
      </c>
      <c r="CI20" s="875">
        <v>206.8</v>
      </c>
      <c r="CJ20" s="875">
        <v>206.8</v>
      </c>
      <c r="CK20" s="875">
        <v>0</v>
      </c>
      <c r="CL20" s="875">
        <f t="shared" ref="CL20" si="9">CK20</f>
        <v>0</v>
      </c>
      <c r="CM20" s="875">
        <v>206.8</v>
      </c>
      <c r="CN20" s="875">
        <v>206.8</v>
      </c>
      <c r="CO20" s="875">
        <v>206.8</v>
      </c>
      <c r="CP20" s="875">
        <v>206.8</v>
      </c>
      <c r="CQ20" s="875">
        <v>206.8</v>
      </c>
      <c r="CR20" s="877">
        <v>0</v>
      </c>
      <c r="CS20" s="876">
        <f t="shared" ref="CS20:DN20" si="10">CR20</f>
        <v>0</v>
      </c>
      <c r="CT20" s="875">
        <v>206.8</v>
      </c>
      <c r="CU20" s="875">
        <v>206.8</v>
      </c>
      <c r="CV20" s="875">
        <v>206.8</v>
      </c>
      <c r="CW20" s="875">
        <v>206.8</v>
      </c>
      <c r="CX20" s="875">
        <v>206.8</v>
      </c>
      <c r="CY20" s="875">
        <v>0</v>
      </c>
      <c r="CZ20" s="875">
        <f t="shared" si="10"/>
        <v>0</v>
      </c>
      <c r="DA20" s="875">
        <v>206.8</v>
      </c>
      <c r="DB20" s="875">
        <v>206.8</v>
      </c>
      <c r="DC20" s="875">
        <v>206.8</v>
      </c>
      <c r="DD20" s="875">
        <v>206.8</v>
      </c>
      <c r="DE20" s="875">
        <v>206.8</v>
      </c>
      <c r="DF20" s="875">
        <v>0</v>
      </c>
      <c r="DG20" s="875">
        <f t="shared" si="10"/>
        <v>0</v>
      </c>
      <c r="DH20" s="875">
        <v>206.8</v>
      </c>
      <c r="DI20" s="875">
        <v>206.8</v>
      </c>
      <c r="DJ20" s="875">
        <v>206.8</v>
      </c>
      <c r="DK20" s="875">
        <v>206.8</v>
      </c>
      <c r="DL20" s="875">
        <v>206.8</v>
      </c>
      <c r="DM20" s="875">
        <v>0</v>
      </c>
      <c r="DN20" s="875">
        <f t="shared" si="10"/>
        <v>0</v>
      </c>
      <c r="DO20" s="875">
        <v>206.8</v>
      </c>
      <c r="DP20" s="875">
        <v>206.8</v>
      </c>
      <c r="DQ20" s="875">
        <v>206.8</v>
      </c>
      <c r="DR20" s="875">
        <v>206.8</v>
      </c>
      <c r="DS20" s="875">
        <v>206.8</v>
      </c>
      <c r="DT20" s="875">
        <v>0</v>
      </c>
      <c r="DU20" s="875">
        <f t="shared" ref="DU20" si="11">DT20</f>
        <v>0</v>
      </c>
      <c r="DV20" s="877">
        <v>206.8</v>
      </c>
    </row>
    <row r="21" spans="2:190" s="430" customFormat="1" ht="17.25" customHeight="1">
      <c r="B21" s="869"/>
      <c r="C21" s="866" t="s">
        <v>744</v>
      </c>
      <c r="D21" s="886"/>
      <c r="E21" s="879">
        <v>0</v>
      </c>
      <c r="F21" s="878">
        <v>0</v>
      </c>
      <c r="G21" s="878">
        <v>21.4</v>
      </c>
      <c r="H21" s="878">
        <v>21.4</v>
      </c>
      <c r="I21" s="878">
        <v>21.4</v>
      </c>
      <c r="J21" s="878">
        <v>21.4</v>
      </c>
      <c r="K21" s="878">
        <v>21.4</v>
      </c>
      <c r="L21" s="878">
        <v>0</v>
      </c>
      <c r="M21" s="878">
        <v>0</v>
      </c>
      <c r="N21" s="878">
        <v>21.4</v>
      </c>
      <c r="O21" s="878">
        <v>21.4</v>
      </c>
      <c r="P21" s="878">
        <v>21.4</v>
      </c>
      <c r="Q21" s="878">
        <v>21.4</v>
      </c>
      <c r="R21" s="878">
        <v>21.4</v>
      </c>
      <c r="S21" s="878">
        <v>0</v>
      </c>
      <c r="T21" s="878">
        <v>0</v>
      </c>
      <c r="U21" s="878">
        <v>21.4</v>
      </c>
      <c r="V21" s="878">
        <v>21.4</v>
      </c>
      <c r="W21" s="878">
        <v>21.4</v>
      </c>
      <c r="X21" s="878">
        <v>21.4</v>
      </c>
      <c r="Y21" s="878">
        <v>21.4</v>
      </c>
      <c r="Z21" s="878">
        <v>0</v>
      </c>
      <c r="AA21" s="878">
        <v>0</v>
      </c>
      <c r="AB21" s="878">
        <v>21.4</v>
      </c>
      <c r="AC21" s="878">
        <v>21.4</v>
      </c>
      <c r="AD21" s="878">
        <v>21.4</v>
      </c>
      <c r="AE21" s="878">
        <v>21.4</v>
      </c>
      <c r="AF21" s="878">
        <v>21.4</v>
      </c>
      <c r="AG21" s="878">
        <v>0</v>
      </c>
      <c r="AH21" s="878">
        <v>0</v>
      </c>
      <c r="AI21" s="880">
        <v>21.4</v>
      </c>
      <c r="AJ21" s="879">
        <v>21.4</v>
      </c>
      <c r="AK21" s="878">
        <v>21.4</v>
      </c>
      <c r="AL21" s="878">
        <v>21.4</v>
      </c>
      <c r="AM21" s="878">
        <v>21.4</v>
      </c>
      <c r="AN21" s="878">
        <v>0</v>
      </c>
      <c r="AO21" s="878">
        <v>0</v>
      </c>
      <c r="AP21" s="878">
        <v>21.4</v>
      </c>
      <c r="AQ21" s="878">
        <v>21.4</v>
      </c>
      <c r="AR21" s="878">
        <v>21.4</v>
      </c>
      <c r="AS21" s="878">
        <v>21.4</v>
      </c>
      <c r="AT21" s="878">
        <v>21.4</v>
      </c>
      <c r="AU21" s="878">
        <v>0</v>
      </c>
      <c r="AV21" s="878">
        <v>0</v>
      </c>
      <c r="AW21" s="878">
        <v>21.4</v>
      </c>
      <c r="AX21" s="878">
        <v>21.4</v>
      </c>
      <c r="AY21" s="878">
        <v>21.4</v>
      </c>
      <c r="AZ21" s="878">
        <v>21.4</v>
      </c>
      <c r="BA21" s="878">
        <v>21.4</v>
      </c>
      <c r="BB21" s="878">
        <v>0</v>
      </c>
      <c r="BC21" s="878">
        <v>0</v>
      </c>
      <c r="BD21" s="878">
        <v>21.4</v>
      </c>
      <c r="BE21" s="878">
        <v>21.4</v>
      </c>
      <c r="BF21" s="878">
        <v>21.4</v>
      </c>
      <c r="BG21" s="878">
        <v>21.4</v>
      </c>
      <c r="BH21" s="878">
        <v>21.4</v>
      </c>
      <c r="BI21" s="878">
        <v>0</v>
      </c>
      <c r="BJ21" s="878">
        <v>0</v>
      </c>
      <c r="BK21" s="878">
        <v>21.4</v>
      </c>
      <c r="BL21" s="878">
        <v>21.4</v>
      </c>
      <c r="BM21" s="880">
        <v>21.4</v>
      </c>
      <c r="BN21" s="879">
        <v>20.399999999999999</v>
      </c>
      <c r="BO21" s="878">
        <v>21.4</v>
      </c>
      <c r="BP21" s="878">
        <v>0</v>
      </c>
      <c r="BQ21" s="878">
        <v>0</v>
      </c>
      <c r="BR21" s="878">
        <v>21.4</v>
      </c>
      <c r="BS21" s="878">
        <v>21.4</v>
      </c>
      <c r="BT21" s="878">
        <v>21.4</v>
      </c>
      <c r="BU21" s="878">
        <v>21.4</v>
      </c>
      <c r="BV21" s="878">
        <v>21.4</v>
      </c>
      <c r="BW21" s="878">
        <v>0</v>
      </c>
      <c r="BX21" s="878">
        <v>0</v>
      </c>
      <c r="BY21" s="878">
        <v>21.4</v>
      </c>
      <c r="BZ21" s="878">
        <v>21.4</v>
      </c>
      <c r="CA21" s="878">
        <v>21.4</v>
      </c>
      <c r="CB21" s="878">
        <v>21.4</v>
      </c>
      <c r="CC21" s="878">
        <v>21.4</v>
      </c>
      <c r="CD21" s="878">
        <v>0</v>
      </c>
      <c r="CE21" s="878">
        <v>0</v>
      </c>
      <c r="CF21" s="878">
        <v>21.4</v>
      </c>
      <c r="CG21" s="878">
        <v>21.4</v>
      </c>
      <c r="CH21" s="878">
        <v>21.4</v>
      </c>
      <c r="CI21" s="878">
        <v>21.4</v>
      </c>
      <c r="CJ21" s="878">
        <v>21.4</v>
      </c>
      <c r="CK21" s="878">
        <v>0</v>
      </c>
      <c r="CL21" s="878">
        <v>0</v>
      </c>
      <c r="CM21" s="878">
        <v>21.4</v>
      </c>
      <c r="CN21" s="878">
        <v>21.4</v>
      </c>
      <c r="CO21" s="878">
        <v>21.4</v>
      </c>
      <c r="CP21" s="878">
        <v>21.4</v>
      </c>
      <c r="CQ21" s="878">
        <v>21.4</v>
      </c>
      <c r="CR21" s="880">
        <v>0</v>
      </c>
      <c r="CS21" s="879">
        <v>0</v>
      </c>
      <c r="CT21" s="878">
        <v>20.399999999999999</v>
      </c>
      <c r="CU21" s="878">
        <v>21.4</v>
      </c>
      <c r="CV21" s="878">
        <v>21.4</v>
      </c>
      <c r="CW21" s="878">
        <v>21.4</v>
      </c>
      <c r="CX21" s="878">
        <v>21.4</v>
      </c>
      <c r="CY21" s="878">
        <v>0</v>
      </c>
      <c r="CZ21" s="878">
        <v>0</v>
      </c>
      <c r="DA21" s="878">
        <v>21.4</v>
      </c>
      <c r="DB21" s="878">
        <v>21.4</v>
      </c>
      <c r="DC21" s="878">
        <v>21.4</v>
      </c>
      <c r="DD21" s="878">
        <v>21.4</v>
      </c>
      <c r="DE21" s="878">
        <v>21.4</v>
      </c>
      <c r="DF21" s="878">
        <v>0</v>
      </c>
      <c r="DG21" s="878">
        <v>0</v>
      </c>
      <c r="DH21" s="878">
        <v>21.4</v>
      </c>
      <c r="DI21" s="878">
        <v>21.4</v>
      </c>
      <c r="DJ21" s="878">
        <v>21.4</v>
      </c>
      <c r="DK21" s="878">
        <v>21.4</v>
      </c>
      <c r="DL21" s="878">
        <v>21.4</v>
      </c>
      <c r="DM21" s="878">
        <v>0</v>
      </c>
      <c r="DN21" s="878">
        <v>0</v>
      </c>
      <c r="DO21" s="878">
        <v>21.4</v>
      </c>
      <c r="DP21" s="878">
        <v>21.4</v>
      </c>
      <c r="DQ21" s="878">
        <v>21.4</v>
      </c>
      <c r="DR21" s="878">
        <v>21.4</v>
      </c>
      <c r="DS21" s="878">
        <v>21.4</v>
      </c>
      <c r="DT21" s="878">
        <v>0</v>
      </c>
      <c r="DU21" s="878">
        <v>0</v>
      </c>
      <c r="DV21" s="880">
        <v>21.4</v>
      </c>
    </row>
    <row r="22" spans="2:190" s="430" customFormat="1" ht="17.25" customHeight="1">
      <c r="B22" s="867"/>
      <c r="C22" s="864" t="s">
        <v>747</v>
      </c>
      <c r="D22" s="507"/>
      <c r="E22" s="882">
        <f>SUM(E20:E21)</f>
        <v>0</v>
      </c>
      <c r="F22" s="881">
        <f t="shared" ref="F22:BQ22" si="12">SUM(F20:F21)</f>
        <v>0</v>
      </c>
      <c r="G22" s="881">
        <f t="shared" si="12"/>
        <v>228.20000000000002</v>
      </c>
      <c r="H22" s="881">
        <f t="shared" si="12"/>
        <v>228.20000000000002</v>
      </c>
      <c r="I22" s="881">
        <f t="shared" si="12"/>
        <v>228.20000000000002</v>
      </c>
      <c r="J22" s="881">
        <f t="shared" si="12"/>
        <v>228.20000000000002</v>
      </c>
      <c r="K22" s="881">
        <f t="shared" si="12"/>
        <v>228.20000000000002</v>
      </c>
      <c r="L22" s="881">
        <f t="shared" si="12"/>
        <v>0</v>
      </c>
      <c r="M22" s="881">
        <f t="shared" si="12"/>
        <v>0</v>
      </c>
      <c r="N22" s="881">
        <f t="shared" si="12"/>
        <v>228.20000000000002</v>
      </c>
      <c r="O22" s="881">
        <f t="shared" si="12"/>
        <v>228.20000000000002</v>
      </c>
      <c r="P22" s="881">
        <f t="shared" si="12"/>
        <v>228.20000000000002</v>
      </c>
      <c r="Q22" s="881">
        <f t="shared" si="12"/>
        <v>228.20000000000002</v>
      </c>
      <c r="R22" s="881">
        <f t="shared" si="12"/>
        <v>228.20000000000002</v>
      </c>
      <c r="S22" s="881">
        <f t="shared" si="12"/>
        <v>0</v>
      </c>
      <c r="T22" s="881">
        <f t="shared" si="12"/>
        <v>0</v>
      </c>
      <c r="U22" s="881">
        <f t="shared" si="12"/>
        <v>228.20000000000002</v>
      </c>
      <c r="V22" s="881">
        <f t="shared" si="12"/>
        <v>228.20000000000002</v>
      </c>
      <c r="W22" s="881">
        <f t="shared" si="12"/>
        <v>228.20000000000002</v>
      </c>
      <c r="X22" s="881">
        <f t="shared" si="12"/>
        <v>228.20000000000002</v>
      </c>
      <c r="Y22" s="881">
        <f t="shared" si="12"/>
        <v>228.20000000000002</v>
      </c>
      <c r="Z22" s="881">
        <f t="shared" si="12"/>
        <v>0</v>
      </c>
      <c r="AA22" s="881">
        <f t="shared" si="12"/>
        <v>0</v>
      </c>
      <c r="AB22" s="881">
        <f t="shared" si="12"/>
        <v>228.20000000000002</v>
      </c>
      <c r="AC22" s="881">
        <f t="shared" si="12"/>
        <v>228.20000000000002</v>
      </c>
      <c r="AD22" s="881">
        <f t="shared" si="12"/>
        <v>228.20000000000002</v>
      </c>
      <c r="AE22" s="881">
        <f t="shared" si="12"/>
        <v>228.20000000000002</v>
      </c>
      <c r="AF22" s="881">
        <f t="shared" si="12"/>
        <v>228.20000000000002</v>
      </c>
      <c r="AG22" s="881">
        <f t="shared" si="12"/>
        <v>0</v>
      </c>
      <c r="AH22" s="881">
        <f t="shared" si="12"/>
        <v>0</v>
      </c>
      <c r="AI22" s="883">
        <f t="shared" si="12"/>
        <v>228.20000000000002</v>
      </c>
      <c r="AJ22" s="882">
        <f t="shared" si="12"/>
        <v>228.20000000000002</v>
      </c>
      <c r="AK22" s="881">
        <f t="shared" si="12"/>
        <v>228.20000000000002</v>
      </c>
      <c r="AL22" s="881">
        <f t="shared" si="12"/>
        <v>228.20000000000002</v>
      </c>
      <c r="AM22" s="881">
        <f t="shared" si="12"/>
        <v>228.20000000000002</v>
      </c>
      <c r="AN22" s="881">
        <f t="shared" si="12"/>
        <v>0</v>
      </c>
      <c r="AO22" s="881">
        <f t="shared" si="12"/>
        <v>0</v>
      </c>
      <c r="AP22" s="881">
        <f t="shared" si="12"/>
        <v>228.20000000000002</v>
      </c>
      <c r="AQ22" s="881">
        <f t="shared" si="12"/>
        <v>228.20000000000002</v>
      </c>
      <c r="AR22" s="881">
        <f t="shared" si="12"/>
        <v>228.20000000000002</v>
      </c>
      <c r="AS22" s="881">
        <f t="shared" si="12"/>
        <v>228.20000000000002</v>
      </c>
      <c r="AT22" s="881">
        <f t="shared" si="12"/>
        <v>228.20000000000002</v>
      </c>
      <c r="AU22" s="881">
        <f t="shared" si="12"/>
        <v>0</v>
      </c>
      <c r="AV22" s="881">
        <f t="shared" si="12"/>
        <v>0</v>
      </c>
      <c r="AW22" s="881">
        <f t="shared" si="12"/>
        <v>228.20000000000002</v>
      </c>
      <c r="AX22" s="881">
        <f t="shared" si="12"/>
        <v>228.20000000000002</v>
      </c>
      <c r="AY22" s="881">
        <f t="shared" si="12"/>
        <v>228.20000000000002</v>
      </c>
      <c r="AZ22" s="881">
        <f t="shared" si="12"/>
        <v>228.20000000000002</v>
      </c>
      <c r="BA22" s="881">
        <f t="shared" si="12"/>
        <v>228.20000000000002</v>
      </c>
      <c r="BB22" s="881">
        <f t="shared" si="12"/>
        <v>0</v>
      </c>
      <c r="BC22" s="881">
        <f t="shared" si="12"/>
        <v>0</v>
      </c>
      <c r="BD22" s="881">
        <f t="shared" si="12"/>
        <v>228.20000000000002</v>
      </c>
      <c r="BE22" s="881">
        <f t="shared" si="12"/>
        <v>228.20000000000002</v>
      </c>
      <c r="BF22" s="881">
        <f t="shared" si="12"/>
        <v>228.20000000000002</v>
      </c>
      <c r="BG22" s="881">
        <f t="shared" si="12"/>
        <v>228.20000000000002</v>
      </c>
      <c r="BH22" s="881">
        <f t="shared" si="12"/>
        <v>228.20000000000002</v>
      </c>
      <c r="BI22" s="881">
        <f t="shared" si="12"/>
        <v>0</v>
      </c>
      <c r="BJ22" s="881">
        <f t="shared" si="12"/>
        <v>0</v>
      </c>
      <c r="BK22" s="881">
        <f t="shared" si="12"/>
        <v>228.20000000000002</v>
      </c>
      <c r="BL22" s="881">
        <f t="shared" si="12"/>
        <v>228.20000000000002</v>
      </c>
      <c r="BM22" s="883">
        <f t="shared" si="12"/>
        <v>228.20000000000002</v>
      </c>
      <c r="BN22" s="882">
        <f t="shared" si="12"/>
        <v>227.20000000000002</v>
      </c>
      <c r="BO22" s="881">
        <f t="shared" si="12"/>
        <v>228.20000000000002</v>
      </c>
      <c r="BP22" s="881">
        <f t="shared" si="12"/>
        <v>0</v>
      </c>
      <c r="BQ22" s="881">
        <f t="shared" si="12"/>
        <v>0</v>
      </c>
      <c r="BR22" s="881">
        <f t="shared" ref="BR22:DV22" si="13">SUM(BR20:BR21)</f>
        <v>228.20000000000002</v>
      </c>
      <c r="BS22" s="881">
        <f t="shared" si="13"/>
        <v>228.20000000000002</v>
      </c>
      <c r="BT22" s="881">
        <f t="shared" si="13"/>
        <v>228.20000000000002</v>
      </c>
      <c r="BU22" s="881">
        <f t="shared" si="13"/>
        <v>228.20000000000002</v>
      </c>
      <c r="BV22" s="881">
        <f t="shared" si="13"/>
        <v>228.20000000000002</v>
      </c>
      <c r="BW22" s="881">
        <f t="shared" si="13"/>
        <v>0</v>
      </c>
      <c r="BX22" s="881">
        <f t="shared" si="13"/>
        <v>0</v>
      </c>
      <c r="BY22" s="881">
        <f t="shared" si="13"/>
        <v>228.20000000000002</v>
      </c>
      <c r="BZ22" s="881">
        <f t="shared" si="13"/>
        <v>228.20000000000002</v>
      </c>
      <c r="CA22" s="881">
        <f t="shared" si="13"/>
        <v>228.20000000000002</v>
      </c>
      <c r="CB22" s="881">
        <f t="shared" si="13"/>
        <v>228.20000000000002</v>
      </c>
      <c r="CC22" s="881">
        <f t="shared" si="13"/>
        <v>228.20000000000002</v>
      </c>
      <c r="CD22" s="881">
        <f t="shared" si="13"/>
        <v>0</v>
      </c>
      <c r="CE22" s="881">
        <f t="shared" si="13"/>
        <v>0</v>
      </c>
      <c r="CF22" s="881">
        <f t="shared" si="13"/>
        <v>228.20000000000002</v>
      </c>
      <c r="CG22" s="881">
        <f t="shared" si="13"/>
        <v>228.20000000000002</v>
      </c>
      <c r="CH22" s="881">
        <f t="shared" si="13"/>
        <v>228.20000000000002</v>
      </c>
      <c r="CI22" s="881">
        <f t="shared" si="13"/>
        <v>228.20000000000002</v>
      </c>
      <c r="CJ22" s="881">
        <f t="shared" si="13"/>
        <v>228.20000000000002</v>
      </c>
      <c r="CK22" s="881">
        <f t="shared" si="13"/>
        <v>0</v>
      </c>
      <c r="CL22" s="881">
        <f t="shared" si="13"/>
        <v>0</v>
      </c>
      <c r="CM22" s="881">
        <f t="shared" si="13"/>
        <v>228.20000000000002</v>
      </c>
      <c r="CN22" s="881">
        <f t="shared" si="13"/>
        <v>228.20000000000002</v>
      </c>
      <c r="CO22" s="881">
        <f t="shared" si="13"/>
        <v>228.20000000000002</v>
      </c>
      <c r="CP22" s="881">
        <f t="shared" si="13"/>
        <v>228.20000000000002</v>
      </c>
      <c r="CQ22" s="881">
        <f t="shared" si="13"/>
        <v>228.20000000000002</v>
      </c>
      <c r="CR22" s="883">
        <f t="shared" si="13"/>
        <v>0</v>
      </c>
      <c r="CS22" s="882">
        <f t="shared" si="13"/>
        <v>0</v>
      </c>
      <c r="CT22" s="881">
        <f t="shared" si="13"/>
        <v>227.20000000000002</v>
      </c>
      <c r="CU22" s="881">
        <f t="shared" si="13"/>
        <v>228.20000000000002</v>
      </c>
      <c r="CV22" s="881">
        <f t="shared" si="13"/>
        <v>228.20000000000002</v>
      </c>
      <c r="CW22" s="881">
        <f t="shared" si="13"/>
        <v>228.20000000000002</v>
      </c>
      <c r="CX22" s="881">
        <f t="shared" si="13"/>
        <v>228.20000000000002</v>
      </c>
      <c r="CY22" s="881">
        <f t="shared" si="13"/>
        <v>0</v>
      </c>
      <c r="CZ22" s="881">
        <f t="shared" si="13"/>
        <v>0</v>
      </c>
      <c r="DA22" s="881">
        <f t="shared" si="13"/>
        <v>228.20000000000002</v>
      </c>
      <c r="DB22" s="881">
        <f t="shared" si="13"/>
        <v>228.20000000000002</v>
      </c>
      <c r="DC22" s="881">
        <f t="shared" si="13"/>
        <v>228.20000000000002</v>
      </c>
      <c r="DD22" s="881">
        <f t="shared" si="13"/>
        <v>228.20000000000002</v>
      </c>
      <c r="DE22" s="881">
        <f t="shared" si="13"/>
        <v>228.20000000000002</v>
      </c>
      <c r="DF22" s="881">
        <f t="shared" si="13"/>
        <v>0</v>
      </c>
      <c r="DG22" s="881">
        <f t="shared" si="13"/>
        <v>0</v>
      </c>
      <c r="DH22" s="881">
        <f t="shared" si="13"/>
        <v>228.20000000000002</v>
      </c>
      <c r="DI22" s="881">
        <f t="shared" si="13"/>
        <v>228.20000000000002</v>
      </c>
      <c r="DJ22" s="881">
        <f t="shared" si="13"/>
        <v>228.20000000000002</v>
      </c>
      <c r="DK22" s="881">
        <f t="shared" si="13"/>
        <v>228.20000000000002</v>
      </c>
      <c r="DL22" s="881">
        <f t="shared" si="13"/>
        <v>228.20000000000002</v>
      </c>
      <c r="DM22" s="881">
        <f t="shared" si="13"/>
        <v>0</v>
      </c>
      <c r="DN22" s="881">
        <f t="shared" si="13"/>
        <v>0</v>
      </c>
      <c r="DO22" s="881">
        <f t="shared" si="13"/>
        <v>228.20000000000002</v>
      </c>
      <c r="DP22" s="881">
        <f t="shared" si="13"/>
        <v>228.20000000000002</v>
      </c>
      <c r="DQ22" s="881">
        <f t="shared" si="13"/>
        <v>228.20000000000002</v>
      </c>
      <c r="DR22" s="881">
        <f t="shared" si="13"/>
        <v>228.20000000000002</v>
      </c>
      <c r="DS22" s="881">
        <f t="shared" si="13"/>
        <v>228.20000000000002</v>
      </c>
      <c r="DT22" s="881">
        <f t="shared" si="13"/>
        <v>0</v>
      </c>
      <c r="DU22" s="881">
        <f t="shared" si="13"/>
        <v>0</v>
      </c>
      <c r="DV22" s="883">
        <f t="shared" si="13"/>
        <v>228.20000000000002</v>
      </c>
    </row>
    <row r="23" spans="2:190" ht="17.25" customHeight="1">
      <c r="B23" s="502" t="s">
        <v>565</v>
      </c>
      <c r="C23" s="503"/>
      <c r="D23" s="504"/>
      <c r="E23" s="787"/>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3"/>
      <c r="AI23" s="503"/>
      <c r="AJ23" s="787"/>
      <c r="AK23" s="503"/>
      <c r="AL23" s="503"/>
      <c r="AM23" s="503"/>
      <c r="AN23" s="503"/>
      <c r="AO23" s="503"/>
      <c r="AP23" s="503"/>
      <c r="AQ23" s="503"/>
      <c r="AR23" s="503"/>
      <c r="AS23" s="503"/>
      <c r="AT23" s="503"/>
      <c r="AU23" s="503"/>
      <c r="AV23" s="503"/>
      <c r="AW23" s="503"/>
      <c r="AX23" s="503"/>
      <c r="AY23" s="503"/>
      <c r="AZ23" s="503"/>
      <c r="BA23" s="503"/>
      <c r="BB23" s="503"/>
      <c r="BC23" s="503"/>
      <c r="BD23" s="503"/>
      <c r="BE23" s="503"/>
      <c r="BF23" s="503"/>
      <c r="BG23" s="503"/>
      <c r="BH23" s="503"/>
      <c r="BI23" s="503"/>
      <c r="BJ23" s="503"/>
      <c r="BK23" s="503"/>
      <c r="BL23" s="503"/>
      <c r="BM23" s="786"/>
      <c r="BN23" s="780"/>
      <c r="BO23" s="779"/>
      <c r="BP23" s="779"/>
      <c r="BQ23" s="779"/>
      <c r="BR23" s="779"/>
      <c r="BS23" s="779"/>
      <c r="BT23" s="779"/>
      <c r="BU23" s="779"/>
      <c r="BV23" s="779"/>
      <c r="BW23" s="779"/>
      <c r="BX23" s="779"/>
      <c r="BY23" s="779"/>
      <c r="BZ23" s="779"/>
      <c r="CA23" s="779"/>
      <c r="CB23" s="779"/>
      <c r="CC23" s="779"/>
      <c r="CD23" s="779"/>
      <c r="CE23" s="779"/>
      <c r="CF23" s="779"/>
      <c r="CG23" s="779"/>
      <c r="CH23" s="779"/>
      <c r="CI23" s="779"/>
      <c r="CJ23" s="779"/>
      <c r="CK23" s="779"/>
      <c r="CL23" s="779"/>
      <c r="CM23" s="779"/>
      <c r="CN23" s="779"/>
      <c r="CO23" s="779"/>
      <c r="CP23" s="779"/>
      <c r="CQ23" s="779"/>
      <c r="CR23" s="779"/>
      <c r="CS23" s="780"/>
      <c r="CT23" s="779"/>
      <c r="CU23" s="779"/>
      <c r="CV23" s="779"/>
      <c r="CW23" s="779"/>
      <c r="CX23" s="779"/>
      <c r="CY23" s="779"/>
      <c r="CZ23" s="779"/>
      <c r="DA23" s="779"/>
      <c r="DB23" s="779"/>
      <c r="DC23" s="779"/>
      <c r="DD23" s="779"/>
      <c r="DE23" s="779"/>
      <c r="DF23" s="779"/>
      <c r="DG23" s="779"/>
      <c r="DH23" s="779"/>
      <c r="DI23" s="779"/>
      <c r="DJ23" s="779"/>
      <c r="DK23" s="779"/>
      <c r="DL23" s="779"/>
      <c r="DM23" s="779"/>
      <c r="DN23" s="779"/>
      <c r="DO23" s="779"/>
      <c r="DP23" s="779"/>
      <c r="DQ23" s="779"/>
      <c r="DR23" s="779"/>
      <c r="DS23" s="779"/>
      <c r="DT23" s="779"/>
      <c r="DU23" s="779"/>
      <c r="DV23" s="785"/>
      <c r="GH23" s="430"/>
    </row>
    <row r="24" spans="2:190" ht="17.25" customHeight="1">
      <c r="B24" s="505"/>
      <c r="C24" s="778" t="s">
        <v>541</v>
      </c>
      <c r="D24" s="776" t="s">
        <v>564</v>
      </c>
      <c r="E24" s="790" t="s">
        <v>793</v>
      </c>
      <c r="F24" s="789" t="s">
        <v>794</v>
      </c>
      <c r="G24" s="789"/>
      <c r="H24" s="789"/>
      <c r="I24" s="789"/>
      <c r="J24" s="789"/>
      <c r="K24" s="789"/>
      <c r="L24" s="789"/>
      <c r="M24" s="789"/>
      <c r="N24" s="789"/>
      <c r="O24" s="789" t="s">
        <v>787</v>
      </c>
      <c r="P24" s="789" t="s">
        <v>789</v>
      </c>
      <c r="Q24" s="789" t="s">
        <v>793</v>
      </c>
      <c r="R24" s="789" t="s">
        <v>788</v>
      </c>
      <c r="S24" s="789" t="s">
        <v>795</v>
      </c>
      <c r="T24" s="789" t="s">
        <v>790</v>
      </c>
      <c r="U24" s="789" t="s">
        <v>572</v>
      </c>
      <c r="V24" s="789" t="s">
        <v>789</v>
      </c>
      <c r="W24" s="789" t="s">
        <v>794</v>
      </c>
      <c r="X24" s="789" t="s">
        <v>794</v>
      </c>
      <c r="Y24" s="789" t="s">
        <v>793</v>
      </c>
      <c r="Z24" s="789" t="s">
        <v>794</v>
      </c>
      <c r="AA24" s="789" t="s">
        <v>793</v>
      </c>
      <c r="AB24" s="789" t="s">
        <v>572</v>
      </c>
      <c r="AC24" s="789" t="s">
        <v>795</v>
      </c>
      <c r="AD24" s="789" t="s">
        <v>796</v>
      </c>
      <c r="AE24" s="789" t="s">
        <v>787</v>
      </c>
      <c r="AF24" s="789" t="s">
        <v>793</v>
      </c>
      <c r="AG24" s="789" t="s">
        <v>796</v>
      </c>
      <c r="AH24" s="789" t="s">
        <v>793</v>
      </c>
      <c r="AI24" s="789" t="s">
        <v>797</v>
      </c>
      <c r="AJ24" s="790" t="s">
        <v>572</v>
      </c>
      <c r="AK24" s="789" t="s">
        <v>793</v>
      </c>
      <c r="AL24" s="789" t="s">
        <v>793</v>
      </c>
      <c r="AM24" s="789" t="s">
        <v>790</v>
      </c>
      <c r="AN24" s="789" t="s">
        <v>796</v>
      </c>
      <c r="AO24" s="789" t="s">
        <v>796</v>
      </c>
      <c r="AP24" s="789"/>
      <c r="AQ24" s="789"/>
      <c r="AR24" s="789"/>
      <c r="AS24" s="789"/>
      <c r="AT24" s="789"/>
      <c r="AU24" s="789"/>
      <c r="AV24" s="789"/>
      <c r="AW24" s="789"/>
      <c r="AX24" s="789"/>
      <c r="AY24" s="789"/>
      <c r="AZ24" s="789"/>
      <c r="BA24" s="789"/>
      <c r="BB24" s="789" t="s">
        <v>796</v>
      </c>
      <c r="BC24" s="789" t="s">
        <v>793</v>
      </c>
      <c r="BD24" s="789" t="s">
        <v>796</v>
      </c>
      <c r="BE24" s="789" t="s">
        <v>796</v>
      </c>
      <c r="BF24" s="789" t="s">
        <v>794</v>
      </c>
      <c r="BG24" s="789" t="s">
        <v>793</v>
      </c>
      <c r="BH24" s="789" t="s">
        <v>797</v>
      </c>
      <c r="BI24" s="789" t="s">
        <v>797</v>
      </c>
      <c r="BJ24" s="789" t="s">
        <v>794</v>
      </c>
      <c r="BK24" s="789" t="s">
        <v>790</v>
      </c>
      <c r="BL24" s="789" t="s">
        <v>790</v>
      </c>
      <c r="BM24" s="789" t="s">
        <v>790</v>
      </c>
      <c r="BN24" s="790" t="s">
        <v>572</v>
      </c>
      <c r="BO24" s="789" t="s">
        <v>572</v>
      </c>
      <c r="BP24" s="789" t="s">
        <v>792</v>
      </c>
      <c r="BQ24" s="789" t="s">
        <v>793</v>
      </c>
      <c r="BR24" s="789" t="s">
        <v>794</v>
      </c>
      <c r="BS24" s="789" t="s">
        <v>793</v>
      </c>
      <c r="BT24" s="789" t="s">
        <v>793</v>
      </c>
      <c r="BU24" s="789" t="s">
        <v>787</v>
      </c>
      <c r="BV24" s="789" t="s">
        <v>790</v>
      </c>
      <c r="BW24" s="789" t="s">
        <v>792</v>
      </c>
      <c r="BX24" s="789" t="s">
        <v>796</v>
      </c>
      <c r="BY24" s="789" t="s">
        <v>793</v>
      </c>
      <c r="BZ24" s="789" t="s">
        <v>794</v>
      </c>
      <c r="CA24" s="789" t="s">
        <v>787</v>
      </c>
      <c r="CB24" s="789" t="s">
        <v>790</v>
      </c>
      <c r="CC24" s="789" t="s">
        <v>790</v>
      </c>
      <c r="CD24" s="789" t="s">
        <v>790</v>
      </c>
      <c r="CE24" s="789" t="s">
        <v>572</v>
      </c>
      <c r="CF24" s="789" t="s">
        <v>793</v>
      </c>
      <c r="CG24" s="789" t="s">
        <v>793</v>
      </c>
      <c r="CH24" s="789" t="s">
        <v>793</v>
      </c>
      <c r="CI24" s="789" t="s">
        <v>572</v>
      </c>
      <c r="CJ24" s="789" t="s">
        <v>789</v>
      </c>
      <c r="CK24" s="789" t="s">
        <v>795</v>
      </c>
      <c r="CL24" s="789" t="s">
        <v>796</v>
      </c>
      <c r="CM24" s="789" t="s">
        <v>793</v>
      </c>
      <c r="CN24" s="789" t="s">
        <v>787</v>
      </c>
      <c r="CO24" s="789" t="s">
        <v>789</v>
      </c>
      <c r="CP24" s="789" t="s">
        <v>797</v>
      </c>
      <c r="CQ24" s="789" t="s">
        <v>793</v>
      </c>
      <c r="CR24" s="789" t="s">
        <v>572</v>
      </c>
      <c r="CS24" s="790" t="s">
        <v>793</v>
      </c>
      <c r="CT24" s="789" t="s">
        <v>794</v>
      </c>
      <c r="CU24" s="789" t="s">
        <v>788</v>
      </c>
      <c r="CV24" s="789" t="s">
        <v>794</v>
      </c>
      <c r="CW24" s="789" t="s">
        <v>796</v>
      </c>
      <c r="CX24" s="789" t="s">
        <v>796</v>
      </c>
      <c r="CY24" s="789" t="s">
        <v>797</v>
      </c>
      <c r="CZ24" s="789" t="s">
        <v>794</v>
      </c>
      <c r="DA24" s="789" t="s">
        <v>572</v>
      </c>
      <c r="DB24" s="789" t="s">
        <v>797</v>
      </c>
      <c r="DC24" s="789" t="s">
        <v>795</v>
      </c>
      <c r="DD24" s="789" t="s">
        <v>572</v>
      </c>
      <c r="DE24" s="789" t="s">
        <v>790</v>
      </c>
      <c r="DF24" s="789" t="s">
        <v>794</v>
      </c>
      <c r="DG24" s="789" t="s">
        <v>793</v>
      </c>
      <c r="DH24" s="789"/>
      <c r="DI24" s="789"/>
      <c r="DJ24" s="789"/>
      <c r="DK24" s="789"/>
      <c r="DL24" s="789"/>
      <c r="DM24" s="789"/>
      <c r="DN24" s="789"/>
      <c r="DO24" s="789" t="s">
        <v>793</v>
      </c>
      <c r="DP24" s="789" t="s">
        <v>796</v>
      </c>
      <c r="DQ24" s="789" t="s">
        <v>790</v>
      </c>
      <c r="DR24" s="789" t="s">
        <v>572</v>
      </c>
      <c r="DS24" s="789" t="s">
        <v>793</v>
      </c>
      <c r="DT24" s="789" t="s">
        <v>793</v>
      </c>
      <c r="DU24" s="789" t="s">
        <v>789</v>
      </c>
      <c r="DV24" s="901" t="s">
        <v>793</v>
      </c>
      <c r="GH24" s="430"/>
    </row>
    <row r="25" spans="2:190" ht="17.25" customHeight="1">
      <c r="B25" s="505"/>
      <c r="C25" s="777"/>
      <c r="D25" s="776" t="s">
        <v>563</v>
      </c>
      <c r="E25" s="790" t="s">
        <v>793</v>
      </c>
      <c r="F25" s="789" t="s">
        <v>797</v>
      </c>
      <c r="G25" s="789" t="s">
        <v>794</v>
      </c>
      <c r="H25" s="789" t="s">
        <v>788</v>
      </c>
      <c r="I25" s="789" t="s">
        <v>788</v>
      </c>
      <c r="J25" s="789" t="s">
        <v>572</v>
      </c>
      <c r="K25" s="789" t="s">
        <v>793</v>
      </c>
      <c r="L25" s="789" t="s">
        <v>793</v>
      </c>
      <c r="M25" s="789" t="s">
        <v>794</v>
      </c>
      <c r="N25" s="789" t="s">
        <v>794</v>
      </c>
      <c r="O25" s="789" t="s">
        <v>572</v>
      </c>
      <c r="P25" s="789" t="s">
        <v>789</v>
      </c>
      <c r="Q25" s="789" t="s">
        <v>795</v>
      </c>
      <c r="R25" s="789" t="s">
        <v>795</v>
      </c>
      <c r="S25" s="789"/>
      <c r="T25" s="789"/>
      <c r="U25" s="789"/>
      <c r="V25" s="789"/>
      <c r="W25" s="789"/>
      <c r="X25" s="789"/>
      <c r="Y25" s="789"/>
      <c r="Z25" s="789" t="s">
        <v>787</v>
      </c>
      <c r="AA25" s="789" t="s">
        <v>794</v>
      </c>
      <c r="AB25" s="789" t="s">
        <v>572</v>
      </c>
      <c r="AC25" s="789" t="s">
        <v>797</v>
      </c>
      <c r="AD25" s="789" t="s">
        <v>572</v>
      </c>
      <c r="AE25" s="789" t="s">
        <v>788</v>
      </c>
      <c r="AF25" s="789" t="s">
        <v>793</v>
      </c>
      <c r="AG25" s="789" t="s">
        <v>793</v>
      </c>
      <c r="AH25" s="789" t="s">
        <v>572</v>
      </c>
      <c r="AI25" s="901" t="s">
        <v>789</v>
      </c>
      <c r="AJ25" s="790" t="s">
        <v>793</v>
      </c>
      <c r="AK25" s="789" t="s">
        <v>793</v>
      </c>
      <c r="AL25" s="789" t="s">
        <v>796</v>
      </c>
      <c r="AM25" s="789" t="s">
        <v>794</v>
      </c>
      <c r="AN25" s="789" t="s">
        <v>787</v>
      </c>
      <c r="AO25" s="789" t="s">
        <v>790</v>
      </c>
      <c r="AP25" s="789"/>
      <c r="AQ25" s="789"/>
      <c r="AR25" s="789"/>
      <c r="AS25" s="789"/>
      <c r="AT25" s="789"/>
      <c r="AU25" s="789"/>
      <c r="AV25" s="789"/>
      <c r="AW25" s="789"/>
      <c r="AX25" s="789"/>
      <c r="AY25" s="789"/>
      <c r="AZ25" s="789"/>
      <c r="BA25" s="789"/>
      <c r="BB25" s="789" t="s">
        <v>790</v>
      </c>
      <c r="BC25" s="789" t="s">
        <v>787</v>
      </c>
      <c r="BD25" s="789" t="s">
        <v>796</v>
      </c>
      <c r="BE25" s="789" t="s">
        <v>790</v>
      </c>
      <c r="BF25" s="789" t="s">
        <v>794</v>
      </c>
      <c r="BG25" s="789" t="s">
        <v>788</v>
      </c>
      <c r="BH25" s="789" t="s">
        <v>796</v>
      </c>
      <c r="BI25" s="789" t="s">
        <v>787</v>
      </c>
      <c r="BJ25" s="789" t="s">
        <v>790</v>
      </c>
      <c r="BK25" s="789" t="s">
        <v>796</v>
      </c>
      <c r="BL25" s="789" t="s">
        <v>794</v>
      </c>
      <c r="BM25" s="789" t="s">
        <v>796</v>
      </c>
      <c r="BN25" s="790" t="s">
        <v>793</v>
      </c>
      <c r="BO25" s="789" t="s">
        <v>572</v>
      </c>
      <c r="BP25" s="789" t="s">
        <v>793</v>
      </c>
      <c r="BQ25" s="789" t="s">
        <v>795</v>
      </c>
      <c r="BR25" s="789" t="s">
        <v>793</v>
      </c>
      <c r="BS25" s="789" t="s">
        <v>795</v>
      </c>
      <c r="BT25" s="789" t="s">
        <v>793</v>
      </c>
      <c r="BU25" s="789" t="s">
        <v>793</v>
      </c>
      <c r="BV25" s="789" t="s">
        <v>794</v>
      </c>
      <c r="BW25" s="789" t="s">
        <v>796</v>
      </c>
      <c r="BX25" s="789" t="s">
        <v>796</v>
      </c>
      <c r="BY25" s="789" t="s">
        <v>793</v>
      </c>
      <c r="BZ25" s="789" t="s">
        <v>793</v>
      </c>
      <c r="CA25" s="789" t="s">
        <v>790</v>
      </c>
      <c r="CB25" s="789" t="s">
        <v>796</v>
      </c>
      <c r="CC25" s="789" t="s">
        <v>793</v>
      </c>
      <c r="CD25" s="789" t="s">
        <v>794</v>
      </c>
      <c r="CE25" s="789" t="s">
        <v>794</v>
      </c>
      <c r="CF25" s="789"/>
      <c r="CG25" s="789"/>
      <c r="CH25" s="789"/>
      <c r="CI25" s="789"/>
      <c r="CJ25" s="789"/>
      <c r="CK25" s="789"/>
      <c r="CL25" s="789"/>
      <c r="CM25" s="789" t="s">
        <v>787</v>
      </c>
      <c r="CN25" s="789" t="s">
        <v>572</v>
      </c>
      <c r="CO25" s="789" t="s">
        <v>794</v>
      </c>
      <c r="CP25" s="789" t="s">
        <v>793</v>
      </c>
      <c r="CQ25" s="789" t="s">
        <v>794</v>
      </c>
      <c r="CR25" s="901" t="s">
        <v>790</v>
      </c>
      <c r="CS25" s="789" t="s">
        <v>792</v>
      </c>
      <c r="CT25" s="789" t="s">
        <v>572</v>
      </c>
      <c r="CU25" s="789" t="s">
        <v>793</v>
      </c>
      <c r="CV25" s="789" t="s">
        <v>796</v>
      </c>
      <c r="CW25" s="789" t="s">
        <v>788</v>
      </c>
      <c r="CX25" s="789" t="s">
        <v>793</v>
      </c>
      <c r="CY25" s="789" t="s">
        <v>572</v>
      </c>
      <c r="CZ25" s="789" t="s">
        <v>793</v>
      </c>
      <c r="DA25" s="789" t="s">
        <v>790</v>
      </c>
      <c r="DB25" s="789" t="s">
        <v>790</v>
      </c>
      <c r="DC25" s="789" t="s">
        <v>572</v>
      </c>
      <c r="DD25" s="789" t="s">
        <v>793</v>
      </c>
      <c r="DE25" s="789" t="s">
        <v>793</v>
      </c>
      <c r="DF25" s="789" t="s">
        <v>793</v>
      </c>
      <c r="DG25" s="789" t="s">
        <v>572</v>
      </c>
      <c r="DH25" s="789" t="s">
        <v>789</v>
      </c>
      <c r="DI25" s="789" t="s">
        <v>795</v>
      </c>
      <c r="DJ25" s="789" t="s">
        <v>796</v>
      </c>
      <c r="DK25" s="789" t="s">
        <v>793</v>
      </c>
      <c r="DL25" s="789" t="s">
        <v>787</v>
      </c>
      <c r="DM25" s="789" t="s">
        <v>789</v>
      </c>
      <c r="DN25" s="789" t="s">
        <v>797</v>
      </c>
      <c r="DO25" s="789" t="s">
        <v>793</v>
      </c>
      <c r="DP25" s="789" t="s">
        <v>572</v>
      </c>
      <c r="DQ25" s="789" t="s">
        <v>793</v>
      </c>
      <c r="DR25" s="789" t="s">
        <v>794</v>
      </c>
      <c r="DS25" s="789" t="s">
        <v>788</v>
      </c>
      <c r="DT25" s="789" t="s">
        <v>794</v>
      </c>
      <c r="DU25" s="789" t="s">
        <v>796</v>
      </c>
      <c r="DV25" s="901" t="s">
        <v>796</v>
      </c>
      <c r="GH25" s="430"/>
    </row>
    <row r="26" spans="2:190" ht="17.25" customHeight="1">
      <c r="B26" s="950"/>
      <c r="C26" s="866" t="s">
        <v>542</v>
      </c>
      <c r="D26" s="951"/>
      <c r="E26" s="954"/>
      <c r="F26" s="954"/>
      <c r="G26" s="954" t="s">
        <v>445</v>
      </c>
      <c r="H26" s="954" t="s">
        <v>445</v>
      </c>
      <c r="I26" s="954" t="s">
        <v>445</v>
      </c>
      <c r="J26" s="954" t="s">
        <v>445</v>
      </c>
      <c r="K26" s="954" t="s">
        <v>445</v>
      </c>
      <c r="L26" s="954"/>
      <c r="M26" s="954"/>
      <c r="N26" s="954" t="s">
        <v>445</v>
      </c>
      <c r="O26" s="954" t="s">
        <v>445</v>
      </c>
      <c r="P26" s="954" t="s">
        <v>445</v>
      </c>
      <c r="Q26" s="954" t="s">
        <v>445</v>
      </c>
      <c r="R26" s="954" t="s">
        <v>445</v>
      </c>
      <c r="S26" s="954"/>
      <c r="T26" s="954"/>
      <c r="U26" s="954" t="s">
        <v>445</v>
      </c>
      <c r="V26" s="954" t="s">
        <v>445</v>
      </c>
      <c r="W26" s="954" t="s">
        <v>445</v>
      </c>
      <c r="X26" s="954" t="s">
        <v>445</v>
      </c>
      <c r="Y26" s="954" t="s">
        <v>445</v>
      </c>
      <c r="Z26" s="954"/>
      <c r="AA26" s="954"/>
      <c r="AB26" s="954" t="s">
        <v>445</v>
      </c>
      <c r="AC26" s="954" t="s">
        <v>445</v>
      </c>
      <c r="AD26" s="954" t="s">
        <v>445</v>
      </c>
      <c r="AE26" s="954" t="s">
        <v>445</v>
      </c>
      <c r="AF26" s="954" t="s">
        <v>445</v>
      </c>
      <c r="AG26" s="954"/>
      <c r="AH26" s="954"/>
      <c r="AI26" s="956" t="s">
        <v>445</v>
      </c>
      <c r="AJ26" s="954" t="s">
        <v>445</v>
      </c>
      <c r="AK26" s="954" t="s">
        <v>445</v>
      </c>
      <c r="AL26" s="954" t="s">
        <v>445</v>
      </c>
      <c r="AM26" s="954" t="s">
        <v>445</v>
      </c>
      <c r="AN26" s="954"/>
      <c r="AO26" s="954"/>
      <c r="AP26" s="954" t="s">
        <v>445</v>
      </c>
      <c r="AQ26" s="954" t="s">
        <v>445</v>
      </c>
      <c r="AR26" s="954" t="s">
        <v>445</v>
      </c>
      <c r="AS26" s="954" t="s">
        <v>445</v>
      </c>
      <c r="AT26" s="954" t="s">
        <v>445</v>
      </c>
      <c r="AU26" s="954"/>
      <c r="AV26" s="954"/>
      <c r="AW26" s="954" t="s">
        <v>445</v>
      </c>
      <c r="AX26" s="954" t="s">
        <v>445</v>
      </c>
      <c r="AY26" s="954" t="s">
        <v>445</v>
      </c>
      <c r="AZ26" s="954" t="s">
        <v>445</v>
      </c>
      <c r="BA26" s="954" t="s">
        <v>445</v>
      </c>
      <c r="BB26" s="954"/>
      <c r="BC26" s="954"/>
      <c r="BD26" s="954" t="s">
        <v>445</v>
      </c>
      <c r="BE26" s="954" t="s">
        <v>445</v>
      </c>
      <c r="BF26" s="954" t="s">
        <v>445</v>
      </c>
      <c r="BG26" s="954" t="s">
        <v>445</v>
      </c>
      <c r="BH26" s="954" t="s">
        <v>445</v>
      </c>
      <c r="BI26" s="954"/>
      <c r="BJ26" s="954"/>
      <c r="BK26" s="954" t="s">
        <v>445</v>
      </c>
      <c r="BL26" s="953" t="s">
        <v>572</v>
      </c>
      <c r="BM26" s="958" t="s">
        <v>797</v>
      </c>
      <c r="BN26" s="955" t="s">
        <v>445</v>
      </c>
      <c r="BO26" s="954" t="s">
        <v>445</v>
      </c>
      <c r="BP26" s="954"/>
      <c r="BQ26" s="954"/>
      <c r="BR26" s="954" t="s">
        <v>445</v>
      </c>
      <c r="BS26" s="954" t="s">
        <v>445</v>
      </c>
      <c r="BT26" s="954" t="s">
        <v>445</v>
      </c>
      <c r="BU26" s="954" t="s">
        <v>445</v>
      </c>
      <c r="BV26" s="954" t="s">
        <v>445</v>
      </c>
      <c r="BW26" s="954"/>
      <c r="BX26" s="954"/>
      <c r="BY26" s="954" t="s">
        <v>445</v>
      </c>
      <c r="BZ26" s="954" t="s">
        <v>445</v>
      </c>
      <c r="CA26" s="954" t="s">
        <v>445</v>
      </c>
      <c r="CB26" s="954" t="s">
        <v>445</v>
      </c>
      <c r="CC26" s="954" t="s">
        <v>445</v>
      </c>
      <c r="CD26" s="954"/>
      <c r="CE26" s="954"/>
      <c r="CF26" s="954" t="s">
        <v>445</v>
      </c>
      <c r="CG26" s="954" t="s">
        <v>445</v>
      </c>
      <c r="CH26" s="954" t="s">
        <v>445</v>
      </c>
      <c r="CI26" s="954" t="s">
        <v>445</v>
      </c>
      <c r="CJ26" s="954" t="s">
        <v>445</v>
      </c>
      <c r="CK26" s="954"/>
      <c r="CL26" s="954"/>
      <c r="CM26" s="954" t="s">
        <v>445</v>
      </c>
      <c r="CN26" s="954" t="s">
        <v>445</v>
      </c>
      <c r="CO26" s="954" t="s">
        <v>445</v>
      </c>
      <c r="CP26" s="954" t="s">
        <v>445</v>
      </c>
      <c r="CQ26" s="954" t="s">
        <v>445</v>
      </c>
      <c r="CR26" s="954"/>
      <c r="CS26" s="955"/>
      <c r="CT26" s="954" t="s">
        <v>445</v>
      </c>
      <c r="CU26" s="953" t="s">
        <v>795</v>
      </c>
      <c r="CV26" s="953" t="s">
        <v>572</v>
      </c>
      <c r="CW26" s="954" t="s">
        <v>445</v>
      </c>
      <c r="CX26" s="954" t="s">
        <v>445</v>
      </c>
      <c r="CY26" s="954"/>
      <c r="CZ26" s="954"/>
      <c r="DA26" s="954" t="s">
        <v>445</v>
      </c>
      <c r="DB26" s="953" t="s">
        <v>797</v>
      </c>
      <c r="DC26" s="953" t="s">
        <v>793</v>
      </c>
      <c r="DD26" s="954" t="s">
        <v>445</v>
      </c>
      <c r="DE26" s="954" t="s">
        <v>445</v>
      </c>
      <c r="DF26" s="954"/>
      <c r="DG26" s="954"/>
      <c r="DH26" s="954" t="s">
        <v>445</v>
      </c>
      <c r="DI26" s="953" t="s">
        <v>794</v>
      </c>
      <c r="DJ26" s="953" t="s">
        <v>787</v>
      </c>
      <c r="DK26" s="954" t="s">
        <v>445</v>
      </c>
      <c r="DL26" s="954" t="s">
        <v>445</v>
      </c>
      <c r="DM26" s="954"/>
      <c r="DN26" s="954"/>
      <c r="DO26" s="953" t="s">
        <v>789</v>
      </c>
      <c r="DP26" s="953" t="s">
        <v>793</v>
      </c>
      <c r="DQ26" s="953" t="s">
        <v>788</v>
      </c>
      <c r="DR26" s="954" t="s">
        <v>445</v>
      </c>
      <c r="DS26" s="954" t="s">
        <v>445</v>
      </c>
      <c r="DT26" s="954"/>
      <c r="DU26" s="954"/>
      <c r="DV26" s="956" t="s">
        <v>445</v>
      </c>
      <c r="GH26" s="430"/>
    </row>
    <row r="27" spans="2:190" ht="17.25" customHeight="1">
      <c r="B27" s="854"/>
      <c r="C27" s="957" t="s">
        <v>781</v>
      </c>
      <c r="D27" s="855"/>
      <c r="E27" s="857" t="s">
        <v>572</v>
      </c>
      <c r="F27" s="857" t="s">
        <v>789</v>
      </c>
      <c r="G27" s="857" t="s">
        <v>794</v>
      </c>
      <c r="H27" s="857" t="s">
        <v>794</v>
      </c>
      <c r="I27" s="857" t="s">
        <v>793</v>
      </c>
      <c r="J27" s="857"/>
      <c r="K27" s="857" t="s">
        <v>794</v>
      </c>
      <c r="L27" s="857" t="s">
        <v>793</v>
      </c>
      <c r="M27" s="857" t="s">
        <v>572</v>
      </c>
      <c r="N27" s="857" t="s">
        <v>795</v>
      </c>
      <c r="O27" s="857" t="s">
        <v>796</v>
      </c>
      <c r="P27" s="857" t="s">
        <v>790</v>
      </c>
      <c r="Q27" s="857"/>
      <c r="R27" s="857" t="s">
        <v>793</v>
      </c>
      <c r="S27" s="857" t="s">
        <v>794</v>
      </c>
      <c r="T27" s="857" t="s">
        <v>572</v>
      </c>
      <c r="U27" s="857" t="s">
        <v>789</v>
      </c>
      <c r="V27" s="857" t="s">
        <v>572</v>
      </c>
      <c r="W27" s="857" t="s">
        <v>793</v>
      </c>
      <c r="X27" s="857"/>
      <c r="Y27" s="857" t="s">
        <v>794</v>
      </c>
      <c r="Z27" s="857" t="s">
        <v>572</v>
      </c>
      <c r="AA27" s="857" t="s">
        <v>797</v>
      </c>
      <c r="AB27" s="857" t="s">
        <v>787</v>
      </c>
      <c r="AC27" s="857" t="s">
        <v>796</v>
      </c>
      <c r="AD27" s="857" t="s">
        <v>797</v>
      </c>
      <c r="AE27" s="857"/>
      <c r="AF27" s="857" t="s">
        <v>797</v>
      </c>
      <c r="AG27" s="857" t="s">
        <v>787</v>
      </c>
      <c r="AH27" s="857" t="s">
        <v>793</v>
      </c>
      <c r="AI27" s="858" t="s">
        <v>445</v>
      </c>
      <c r="AJ27" s="513" t="s">
        <v>445</v>
      </c>
      <c r="AK27" s="513" t="s">
        <v>445</v>
      </c>
      <c r="AL27" s="513"/>
      <c r="AM27" s="513" t="s">
        <v>445</v>
      </c>
      <c r="AN27" s="513" t="s">
        <v>445</v>
      </c>
      <c r="AO27" s="513" t="s">
        <v>445</v>
      </c>
      <c r="AP27" s="513" t="s">
        <v>445</v>
      </c>
      <c r="AQ27" s="513" t="s">
        <v>445</v>
      </c>
      <c r="AR27" s="513" t="s">
        <v>445</v>
      </c>
      <c r="AS27" s="513"/>
      <c r="AT27" s="513" t="s">
        <v>445</v>
      </c>
      <c r="AU27" s="513" t="s">
        <v>445</v>
      </c>
      <c r="AV27" s="513" t="s">
        <v>445</v>
      </c>
      <c r="AW27" s="513" t="s">
        <v>445</v>
      </c>
      <c r="AX27" s="513" t="s">
        <v>445</v>
      </c>
      <c r="AY27" s="513" t="s">
        <v>445</v>
      </c>
      <c r="AZ27" s="513"/>
      <c r="BA27" s="513" t="s">
        <v>445</v>
      </c>
      <c r="BB27" s="513" t="s">
        <v>445</v>
      </c>
      <c r="BC27" s="513" t="s">
        <v>445</v>
      </c>
      <c r="BD27" s="513" t="s">
        <v>445</v>
      </c>
      <c r="BE27" s="513" t="s">
        <v>445</v>
      </c>
      <c r="BF27" s="513" t="s">
        <v>445</v>
      </c>
      <c r="BG27" s="513"/>
      <c r="BH27" s="513" t="s">
        <v>445</v>
      </c>
      <c r="BI27" s="513" t="s">
        <v>445</v>
      </c>
      <c r="BJ27" s="513" t="s">
        <v>445</v>
      </c>
      <c r="BK27" s="513" t="s">
        <v>445</v>
      </c>
      <c r="BL27" s="857" t="s">
        <v>572</v>
      </c>
      <c r="BM27" s="897" t="s">
        <v>794</v>
      </c>
      <c r="BN27" s="775"/>
      <c r="BO27" s="513" t="s">
        <v>445</v>
      </c>
      <c r="BP27" s="513" t="s">
        <v>445</v>
      </c>
      <c r="BQ27" s="513" t="s">
        <v>445</v>
      </c>
      <c r="BR27" s="513" t="s">
        <v>445</v>
      </c>
      <c r="BS27" s="513" t="s">
        <v>445</v>
      </c>
      <c r="BT27" s="513" t="s">
        <v>445</v>
      </c>
      <c r="BU27" s="513"/>
      <c r="BV27" s="513" t="s">
        <v>445</v>
      </c>
      <c r="BW27" s="513" t="s">
        <v>445</v>
      </c>
      <c r="BX27" s="513" t="s">
        <v>445</v>
      </c>
      <c r="BY27" s="513" t="s">
        <v>445</v>
      </c>
      <c r="BZ27" s="513" t="s">
        <v>445</v>
      </c>
      <c r="CA27" s="513" t="s">
        <v>445</v>
      </c>
      <c r="CB27" s="513"/>
      <c r="CC27" s="513" t="s">
        <v>445</v>
      </c>
      <c r="CD27" s="513" t="s">
        <v>445</v>
      </c>
      <c r="CE27" s="513" t="s">
        <v>445</v>
      </c>
      <c r="CF27" s="513" t="s">
        <v>445</v>
      </c>
      <c r="CG27" s="513" t="s">
        <v>445</v>
      </c>
      <c r="CH27" s="513" t="s">
        <v>445</v>
      </c>
      <c r="CI27" s="513"/>
      <c r="CJ27" s="513" t="s">
        <v>445</v>
      </c>
      <c r="CK27" s="513" t="s">
        <v>445</v>
      </c>
      <c r="CL27" s="513" t="s">
        <v>445</v>
      </c>
      <c r="CM27" s="513" t="s">
        <v>445</v>
      </c>
      <c r="CN27" s="513" t="s">
        <v>445</v>
      </c>
      <c r="CO27" s="513" t="s">
        <v>445</v>
      </c>
      <c r="CP27" s="513"/>
      <c r="CQ27" s="513" t="s">
        <v>445</v>
      </c>
      <c r="CR27" s="857" t="s">
        <v>792</v>
      </c>
      <c r="CS27" s="856" t="s">
        <v>792</v>
      </c>
      <c r="CT27" s="513" t="s">
        <v>445</v>
      </c>
      <c r="CU27" s="857" t="s">
        <v>796</v>
      </c>
      <c r="CV27" s="857" t="s">
        <v>787</v>
      </c>
      <c r="CW27" s="513"/>
      <c r="CX27" s="513" t="s">
        <v>445</v>
      </c>
      <c r="CY27" s="513" t="s">
        <v>445</v>
      </c>
      <c r="CZ27" s="513" t="s">
        <v>445</v>
      </c>
      <c r="DA27" s="513" t="s">
        <v>445</v>
      </c>
      <c r="DB27" s="513" t="s">
        <v>445</v>
      </c>
      <c r="DC27" s="513" t="s">
        <v>445</v>
      </c>
      <c r="DD27" s="513"/>
      <c r="DE27" s="513" t="s">
        <v>445</v>
      </c>
      <c r="DF27" s="513" t="s">
        <v>445</v>
      </c>
      <c r="DG27" s="513" t="s">
        <v>445</v>
      </c>
      <c r="DH27" s="513" t="s">
        <v>445</v>
      </c>
      <c r="DI27" s="513" t="s">
        <v>445</v>
      </c>
      <c r="DJ27" s="513" t="s">
        <v>445</v>
      </c>
      <c r="DK27" s="513"/>
      <c r="DL27" s="513" t="s">
        <v>445</v>
      </c>
      <c r="DM27" s="513" t="s">
        <v>445</v>
      </c>
      <c r="DN27" s="513" t="s">
        <v>445</v>
      </c>
      <c r="DO27" s="513" t="s">
        <v>445</v>
      </c>
      <c r="DP27" s="513" t="s">
        <v>445</v>
      </c>
      <c r="DQ27" s="513" t="s">
        <v>445</v>
      </c>
      <c r="DR27" s="513"/>
      <c r="DS27" s="513" t="s">
        <v>445</v>
      </c>
      <c r="DT27" s="513" t="s">
        <v>445</v>
      </c>
      <c r="DU27" s="513" t="s">
        <v>445</v>
      </c>
      <c r="DV27" s="858" t="s">
        <v>445</v>
      </c>
      <c r="GH27" s="430"/>
    </row>
    <row r="28" spans="2:190" s="431" customFormat="1" ht="17.25" customHeight="1">
      <c r="B28" s="509"/>
      <c r="C28" s="509"/>
      <c r="D28" s="508"/>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c r="BB28" s="510"/>
      <c r="BC28" s="510"/>
      <c r="BD28" s="510"/>
      <c r="BE28" s="510"/>
      <c r="BF28" s="510"/>
      <c r="BG28" s="510"/>
      <c r="BH28" s="510"/>
      <c r="BI28" s="510"/>
      <c r="BJ28" s="510"/>
      <c r="BK28" s="510"/>
      <c r="BL28" s="510"/>
      <c r="BM28" s="510"/>
      <c r="BN28" s="510"/>
      <c r="BO28" s="510"/>
      <c r="BP28" s="510"/>
      <c r="BQ28" s="510"/>
      <c r="BR28" s="510"/>
      <c r="BS28" s="510"/>
      <c r="BT28" s="510"/>
      <c r="BU28" s="510"/>
      <c r="BV28" s="510"/>
      <c r="BW28" s="510"/>
      <c r="BX28" s="510"/>
      <c r="BY28" s="510"/>
      <c r="BZ28" s="510"/>
      <c r="CA28" s="510"/>
      <c r="CB28" s="510"/>
      <c r="CC28" s="510"/>
      <c r="CD28" s="510"/>
      <c r="CE28" s="510"/>
      <c r="CF28" s="510"/>
      <c r="CG28" s="510"/>
      <c r="CH28" s="510"/>
      <c r="CI28" s="510"/>
      <c r="CJ28" s="510"/>
      <c r="CK28" s="510"/>
      <c r="CL28" s="510"/>
      <c r="CM28" s="510"/>
      <c r="CN28" s="510"/>
      <c r="CO28" s="510"/>
      <c r="CP28" s="510"/>
      <c r="CQ28" s="510"/>
      <c r="CR28" s="510"/>
      <c r="CS28" s="510"/>
      <c r="CT28" s="510"/>
      <c r="CU28" s="510"/>
      <c r="CV28" s="510"/>
      <c r="CW28" s="510"/>
      <c r="CX28" s="510"/>
      <c r="CY28" s="510"/>
      <c r="CZ28" s="510"/>
      <c r="DA28" s="510"/>
      <c r="DB28" s="510"/>
      <c r="DC28" s="510"/>
      <c r="DD28" s="510"/>
      <c r="DE28" s="510"/>
      <c r="DF28" s="510"/>
      <c r="DG28" s="510"/>
      <c r="DH28" s="510"/>
      <c r="DI28" s="510"/>
      <c r="DJ28" s="510"/>
      <c r="DK28" s="510"/>
      <c r="DL28" s="510"/>
      <c r="DM28" s="510"/>
      <c r="DN28" s="510"/>
      <c r="DO28" s="510"/>
      <c r="DP28" s="510"/>
      <c r="DQ28" s="510"/>
      <c r="DR28" s="510"/>
      <c r="DS28" s="510"/>
      <c r="DT28" s="510"/>
      <c r="DU28" s="510"/>
      <c r="DV28" s="510"/>
      <c r="DW28" s="510"/>
      <c r="DX28" s="510"/>
      <c r="DY28" s="510"/>
      <c r="DZ28" s="510"/>
      <c r="EA28" s="510"/>
      <c r="EB28" s="510"/>
      <c r="EC28" s="510"/>
      <c r="ED28" s="510"/>
      <c r="EE28" s="511"/>
      <c r="EF28" s="511"/>
      <c r="EG28" s="511"/>
      <c r="EH28" s="511"/>
      <c r="EI28" s="511"/>
      <c r="EJ28" s="511"/>
      <c r="EK28" s="511"/>
      <c r="EL28" s="511"/>
      <c r="EM28" s="511"/>
      <c r="EN28" s="511"/>
      <c r="EO28" s="511"/>
      <c r="EP28" s="511"/>
      <c r="EQ28" s="511"/>
      <c r="ER28" s="511"/>
      <c r="ES28" s="511"/>
      <c r="ET28" s="511"/>
      <c r="EU28" s="511"/>
      <c r="EV28" s="511"/>
      <c r="EW28" s="511"/>
      <c r="EX28" s="511"/>
      <c r="EY28" s="511"/>
      <c r="EZ28" s="511"/>
      <c r="FA28" s="511"/>
      <c r="FB28" s="511"/>
      <c r="FC28" s="511"/>
      <c r="FD28" s="511"/>
      <c r="FE28" s="511"/>
      <c r="FF28" s="511"/>
      <c r="FG28" s="511"/>
      <c r="FH28" s="511"/>
      <c r="FI28" s="511"/>
      <c r="FJ28" s="511"/>
      <c r="FK28" s="511"/>
      <c r="FL28" s="511"/>
      <c r="FM28" s="511"/>
      <c r="FN28" s="511"/>
      <c r="FO28" s="511"/>
      <c r="FP28" s="511"/>
      <c r="FQ28" s="511"/>
      <c r="FR28" s="511"/>
      <c r="FS28" s="511"/>
      <c r="FT28" s="511"/>
      <c r="FU28" s="511"/>
      <c r="FV28" s="511"/>
      <c r="FW28" s="511"/>
      <c r="FX28" s="511"/>
      <c r="FY28" s="511"/>
      <c r="FZ28" s="511"/>
      <c r="GA28" s="511"/>
      <c r="GB28" s="511"/>
      <c r="GC28" s="511"/>
      <c r="GD28" s="511"/>
      <c r="GE28" s="511"/>
      <c r="GH28" s="512"/>
    </row>
    <row r="29" spans="2:190" ht="17.25" customHeight="1">
      <c r="GH29" s="430"/>
    </row>
    <row r="30" spans="2:190" ht="17.25" customHeight="1">
      <c r="B30" s="1166" t="s">
        <v>322</v>
      </c>
      <c r="C30" s="1167"/>
      <c r="D30" s="1168"/>
      <c r="E30" s="1166" t="s">
        <v>332</v>
      </c>
      <c r="F30" s="1167"/>
      <c r="G30" s="1167"/>
      <c r="H30" s="1167"/>
      <c r="I30" s="1167"/>
      <c r="J30" s="1167"/>
      <c r="K30" s="1167"/>
      <c r="L30" s="1167"/>
      <c r="M30" s="1167"/>
      <c r="N30" s="1167"/>
      <c r="O30" s="1167"/>
      <c r="P30" s="1167"/>
      <c r="Q30" s="1167"/>
      <c r="R30" s="1167"/>
      <c r="S30" s="1167"/>
      <c r="T30" s="1167"/>
      <c r="U30" s="1167"/>
      <c r="V30" s="1167"/>
      <c r="W30" s="1167"/>
      <c r="X30" s="1167"/>
      <c r="Y30" s="1167"/>
      <c r="Z30" s="1167"/>
      <c r="AA30" s="1167"/>
      <c r="AB30" s="1167"/>
      <c r="AC30" s="1167"/>
      <c r="AD30" s="1167"/>
      <c r="AE30" s="1167"/>
      <c r="AF30" s="1167"/>
      <c r="AG30" s="1167"/>
      <c r="AH30" s="1167"/>
      <c r="AI30" s="1168"/>
      <c r="AJ30" s="1166" t="s">
        <v>333</v>
      </c>
      <c r="AK30" s="1167"/>
      <c r="AL30" s="1167"/>
      <c r="AM30" s="1167"/>
      <c r="AN30" s="1167"/>
      <c r="AO30" s="1167"/>
      <c r="AP30" s="1167"/>
      <c r="AQ30" s="1167"/>
      <c r="AR30" s="1167"/>
      <c r="AS30" s="1167"/>
      <c r="AT30" s="1167"/>
      <c r="AU30" s="1167"/>
      <c r="AV30" s="1167"/>
      <c r="AW30" s="1167"/>
      <c r="AX30" s="1167"/>
      <c r="AY30" s="1167"/>
      <c r="AZ30" s="1167"/>
      <c r="BA30" s="1167"/>
      <c r="BB30" s="1167"/>
      <c r="BC30" s="1167"/>
      <c r="BD30" s="1167"/>
      <c r="BE30" s="1167"/>
      <c r="BF30" s="1167"/>
      <c r="BG30" s="1167"/>
      <c r="BH30" s="1167"/>
      <c r="BI30" s="1167"/>
      <c r="BJ30" s="1167"/>
      <c r="BK30" s="1167"/>
      <c r="BL30" s="1167"/>
      <c r="BM30" s="1167"/>
      <c r="BN30" s="1168"/>
      <c r="BO30" s="1166" t="s">
        <v>334</v>
      </c>
      <c r="BP30" s="1167"/>
      <c r="BQ30" s="1167"/>
      <c r="BR30" s="1167"/>
      <c r="BS30" s="1167"/>
      <c r="BT30" s="1167"/>
      <c r="BU30" s="1167"/>
      <c r="BV30" s="1167"/>
      <c r="BW30" s="1167"/>
      <c r="BX30" s="1167"/>
      <c r="BY30" s="1167"/>
      <c r="BZ30" s="1167"/>
      <c r="CA30" s="1167"/>
      <c r="CB30" s="1167"/>
      <c r="CC30" s="1167"/>
      <c r="CD30" s="1167"/>
      <c r="CE30" s="1167"/>
      <c r="CF30" s="1167"/>
      <c r="CG30" s="1167"/>
      <c r="CH30" s="1167"/>
      <c r="CI30" s="1167"/>
      <c r="CJ30" s="1167"/>
      <c r="CK30" s="1167"/>
      <c r="CL30" s="1167"/>
      <c r="CM30" s="1167"/>
      <c r="CN30" s="1167"/>
      <c r="CO30" s="1167"/>
      <c r="CP30" s="1168"/>
      <c r="CQ30" s="1166" t="s">
        <v>335</v>
      </c>
      <c r="CR30" s="1167"/>
      <c r="CS30" s="1167"/>
      <c r="CT30" s="1167"/>
      <c r="CU30" s="1167"/>
      <c r="CV30" s="1167"/>
      <c r="CW30" s="1167"/>
      <c r="CX30" s="1167"/>
      <c r="CY30" s="1167"/>
      <c r="CZ30" s="1167"/>
      <c r="DA30" s="1167"/>
      <c r="DB30" s="1167"/>
      <c r="DC30" s="1167"/>
      <c r="DD30" s="1167"/>
      <c r="DE30" s="1167"/>
      <c r="DF30" s="1167"/>
      <c r="DG30" s="1167"/>
      <c r="DH30" s="1167"/>
      <c r="DI30" s="1167"/>
      <c r="DJ30" s="1167"/>
      <c r="DK30" s="1167"/>
      <c r="DL30" s="1167"/>
      <c r="DM30" s="1167"/>
      <c r="DN30" s="1167"/>
      <c r="DO30" s="1167"/>
      <c r="DP30" s="1167"/>
      <c r="DQ30" s="1167"/>
      <c r="DR30" s="1167"/>
      <c r="DS30" s="1167"/>
      <c r="DT30" s="1167"/>
      <c r="DU30" s="1168"/>
      <c r="DV30" s="1169"/>
      <c r="DW30" s="1170"/>
      <c r="DY30" s="430"/>
      <c r="EJ30" s="852"/>
      <c r="EK30" s="853"/>
    </row>
    <row r="31" spans="2:190" s="430" customFormat="1" ht="17.25" customHeight="1">
      <c r="B31" s="502" t="s">
        <v>734</v>
      </c>
      <c r="C31" s="501"/>
      <c r="D31" s="884" t="s">
        <v>568</v>
      </c>
      <c r="E31" s="859">
        <v>46357</v>
      </c>
      <c r="F31" s="887">
        <v>46358</v>
      </c>
      <c r="G31" s="887">
        <v>46359</v>
      </c>
      <c r="H31" s="887">
        <v>46360</v>
      </c>
      <c r="I31" s="887">
        <v>46361</v>
      </c>
      <c r="J31" s="887">
        <v>46362</v>
      </c>
      <c r="K31" s="887">
        <v>46363</v>
      </c>
      <c r="L31" s="887">
        <v>46364</v>
      </c>
      <c r="M31" s="887">
        <v>46365</v>
      </c>
      <c r="N31" s="887">
        <v>46366</v>
      </c>
      <c r="O31" s="887">
        <v>46367</v>
      </c>
      <c r="P31" s="887">
        <v>46368</v>
      </c>
      <c r="Q31" s="887">
        <v>46369</v>
      </c>
      <c r="R31" s="887">
        <v>46370</v>
      </c>
      <c r="S31" s="887">
        <v>46371</v>
      </c>
      <c r="T31" s="887">
        <v>46372</v>
      </c>
      <c r="U31" s="887">
        <v>46373</v>
      </c>
      <c r="V31" s="887">
        <v>46374</v>
      </c>
      <c r="W31" s="887">
        <v>46375</v>
      </c>
      <c r="X31" s="887">
        <v>46376</v>
      </c>
      <c r="Y31" s="887">
        <v>46377</v>
      </c>
      <c r="Z31" s="887">
        <v>46378</v>
      </c>
      <c r="AA31" s="887">
        <v>46379</v>
      </c>
      <c r="AB31" s="887">
        <v>46380</v>
      </c>
      <c r="AC31" s="887">
        <v>46381</v>
      </c>
      <c r="AD31" s="887">
        <v>46382</v>
      </c>
      <c r="AE31" s="887">
        <v>46383</v>
      </c>
      <c r="AF31" s="887">
        <v>46384</v>
      </c>
      <c r="AG31" s="887">
        <v>46385</v>
      </c>
      <c r="AH31" s="887">
        <v>46386</v>
      </c>
      <c r="AI31" s="888">
        <v>46387</v>
      </c>
      <c r="AJ31" s="859">
        <v>46388</v>
      </c>
      <c r="AK31" s="887">
        <v>46389</v>
      </c>
      <c r="AL31" s="887">
        <v>46390</v>
      </c>
      <c r="AM31" s="887">
        <v>46391</v>
      </c>
      <c r="AN31" s="887">
        <v>46392</v>
      </c>
      <c r="AO31" s="887">
        <v>46393</v>
      </c>
      <c r="AP31" s="887">
        <v>46394</v>
      </c>
      <c r="AQ31" s="887">
        <v>46395</v>
      </c>
      <c r="AR31" s="887">
        <v>46396</v>
      </c>
      <c r="AS31" s="887">
        <v>46397</v>
      </c>
      <c r="AT31" s="887">
        <v>46398</v>
      </c>
      <c r="AU31" s="887">
        <v>46399</v>
      </c>
      <c r="AV31" s="887">
        <v>46400</v>
      </c>
      <c r="AW31" s="887">
        <v>46401</v>
      </c>
      <c r="AX31" s="887">
        <v>46402</v>
      </c>
      <c r="AY31" s="887">
        <v>46403</v>
      </c>
      <c r="AZ31" s="887">
        <v>46404</v>
      </c>
      <c r="BA31" s="887">
        <v>46405</v>
      </c>
      <c r="BB31" s="887">
        <v>46406</v>
      </c>
      <c r="BC31" s="887">
        <v>46407</v>
      </c>
      <c r="BD31" s="887">
        <v>46408</v>
      </c>
      <c r="BE31" s="887">
        <v>46409</v>
      </c>
      <c r="BF31" s="887">
        <v>46410</v>
      </c>
      <c r="BG31" s="887">
        <v>46411</v>
      </c>
      <c r="BH31" s="887">
        <v>46412</v>
      </c>
      <c r="BI31" s="887">
        <v>46413</v>
      </c>
      <c r="BJ31" s="887">
        <v>46414</v>
      </c>
      <c r="BK31" s="887">
        <v>46415</v>
      </c>
      <c r="BL31" s="887">
        <v>46416</v>
      </c>
      <c r="BM31" s="887">
        <v>46417</v>
      </c>
      <c r="BN31" s="888">
        <v>46418</v>
      </c>
      <c r="BO31" s="859">
        <v>46419</v>
      </c>
      <c r="BP31" s="887">
        <v>46420</v>
      </c>
      <c r="BQ31" s="887">
        <v>46421</v>
      </c>
      <c r="BR31" s="887">
        <v>46422</v>
      </c>
      <c r="BS31" s="887">
        <v>46423</v>
      </c>
      <c r="BT31" s="887">
        <v>46424</v>
      </c>
      <c r="BU31" s="887">
        <v>46425</v>
      </c>
      <c r="BV31" s="887">
        <v>46426</v>
      </c>
      <c r="BW31" s="887">
        <v>46427</v>
      </c>
      <c r="BX31" s="887">
        <v>46428</v>
      </c>
      <c r="BY31" s="887">
        <v>46429</v>
      </c>
      <c r="BZ31" s="887">
        <v>46430</v>
      </c>
      <c r="CA31" s="887">
        <v>46431</v>
      </c>
      <c r="CB31" s="887">
        <v>46432</v>
      </c>
      <c r="CC31" s="887">
        <v>46433</v>
      </c>
      <c r="CD31" s="887">
        <v>46434</v>
      </c>
      <c r="CE31" s="887">
        <v>46435</v>
      </c>
      <c r="CF31" s="887">
        <v>46436</v>
      </c>
      <c r="CG31" s="887">
        <v>46437</v>
      </c>
      <c r="CH31" s="887">
        <v>46438</v>
      </c>
      <c r="CI31" s="887">
        <v>46439</v>
      </c>
      <c r="CJ31" s="887">
        <v>46440</v>
      </c>
      <c r="CK31" s="887">
        <v>46441</v>
      </c>
      <c r="CL31" s="887">
        <v>46442</v>
      </c>
      <c r="CM31" s="887">
        <v>46443</v>
      </c>
      <c r="CN31" s="887">
        <v>46444</v>
      </c>
      <c r="CO31" s="887">
        <v>46445</v>
      </c>
      <c r="CP31" s="888">
        <v>46446</v>
      </c>
      <c r="CQ31" s="859">
        <v>46447</v>
      </c>
      <c r="CR31" s="887">
        <v>46448</v>
      </c>
      <c r="CS31" s="887">
        <v>46449</v>
      </c>
      <c r="CT31" s="887">
        <v>46450</v>
      </c>
      <c r="CU31" s="887">
        <v>46451</v>
      </c>
      <c r="CV31" s="887">
        <v>46452</v>
      </c>
      <c r="CW31" s="887">
        <v>46453</v>
      </c>
      <c r="CX31" s="887">
        <v>46454</v>
      </c>
      <c r="CY31" s="887">
        <v>46455</v>
      </c>
      <c r="CZ31" s="887">
        <v>46456</v>
      </c>
      <c r="DA31" s="887">
        <v>46457</v>
      </c>
      <c r="DB31" s="887">
        <v>46458</v>
      </c>
      <c r="DC31" s="887">
        <v>46459</v>
      </c>
      <c r="DD31" s="887">
        <v>46460</v>
      </c>
      <c r="DE31" s="887">
        <v>46461</v>
      </c>
      <c r="DF31" s="887">
        <v>46462</v>
      </c>
      <c r="DG31" s="887">
        <v>46463</v>
      </c>
      <c r="DH31" s="887">
        <v>46464</v>
      </c>
      <c r="DI31" s="887">
        <v>46465</v>
      </c>
      <c r="DJ31" s="887">
        <v>46466</v>
      </c>
      <c r="DK31" s="887">
        <v>46467</v>
      </c>
      <c r="DL31" s="887">
        <v>46468</v>
      </c>
      <c r="DM31" s="887">
        <v>46469</v>
      </c>
      <c r="DN31" s="887">
        <v>46470</v>
      </c>
      <c r="DO31" s="887">
        <v>46471</v>
      </c>
      <c r="DP31" s="887">
        <v>46472</v>
      </c>
      <c r="DQ31" s="887">
        <v>46473</v>
      </c>
      <c r="DR31" s="887">
        <v>46474</v>
      </c>
      <c r="DS31" s="887">
        <v>46475</v>
      </c>
      <c r="DT31" s="887">
        <v>46476</v>
      </c>
      <c r="DU31" s="888">
        <v>46477</v>
      </c>
      <c r="DV31" s="1171"/>
      <c r="DW31" s="1171"/>
      <c r="DZ31" s="872" t="s">
        <v>569</v>
      </c>
      <c r="EA31" s="872" t="s">
        <v>568</v>
      </c>
      <c r="EB31" s="872" t="s">
        <v>745</v>
      </c>
      <c r="EC31" s="871" t="s">
        <v>746</v>
      </c>
    </row>
    <row r="32" spans="2:190" s="430" customFormat="1" ht="17.25" customHeight="1">
      <c r="B32" s="784" t="s">
        <v>733</v>
      </c>
      <c r="C32" s="706"/>
      <c r="D32" s="885" t="s">
        <v>571</v>
      </c>
      <c r="E32" s="895" t="s">
        <v>570</v>
      </c>
      <c r="F32" s="863" t="s">
        <v>739</v>
      </c>
      <c r="G32" s="863" t="s">
        <v>740</v>
      </c>
      <c r="H32" s="863" t="s">
        <v>741</v>
      </c>
      <c r="I32" s="782" t="s">
        <v>735</v>
      </c>
      <c r="J32" s="783" t="s">
        <v>736</v>
      </c>
      <c r="K32" s="863" t="s">
        <v>737</v>
      </c>
      <c r="L32" s="863" t="s">
        <v>738</v>
      </c>
      <c r="M32" s="863" t="s">
        <v>739</v>
      </c>
      <c r="N32" s="863" t="s">
        <v>740</v>
      </c>
      <c r="O32" s="863" t="s">
        <v>741</v>
      </c>
      <c r="P32" s="782" t="s">
        <v>735</v>
      </c>
      <c r="Q32" s="783" t="s">
        <v>736</v>
      </c>
      <c r="R32" s="863" t="s">
        <v>737</v>
      </c>
      <c r="S32" s="863" t="s">
        <v>738</v>
      </c>
      <c r="T32" s="863" t="s">
        <v>739</v>
      </c>
      <c r="U32" s="863" t="s">
        <v>740</v>
      </c>
      <c r="V32" s="863" t="s">
        <v>741</v>
      </c>
      <c r="W32" s="782" t="s">
        <v>735</v>
      </c>
      <c r="X32" s="783" t="s">
        <v>736</v>
      </c>
      <c r="Y32" s="863" t="s">
        <v>737</v>
      </c>
      <c r="Z32" s="863" t="s">
        <v>738</v>
      </c>
      <c r="AA32" s="863" t="s">
        <v>739</v>
      </c>
      <c r="AB32" s="863" t="s">
        <v>740</v>
      </c>
      <c r="AC32" s="863" t="s">
        <v>741</v>
      </c>
      <c r="AD32" s="782" t="s">
        <v>735</v>
      </c>
      <c r="AE32" s="783" t="s">
        <v>736</v>
      </c>
      <c r="AF32" s="863" t="s">
        <v>737</v>
      </c>
      <c r="AG32" s="863" t="s">
        <v>738</v>
      </c>
      <c r="AH32" s="863" t="s">
        <v>739</v>
      </c>
      <c r="AI32" s="896" t="s">
        <v>740</v>
      </c>
      <c r="AJ32" s="895" t="s">
        <v>741</v>
      </c>
      <c r="AK32" s="782" t="s">
        <v>735</v>
      </c>
      <c r="AL32" s="783" t="s">
        <v>736</v>
      </c>
      <c r="AM32" s="863" t="s">
        <v>737</v>
      </c>
      <c r="AN32" s="863" t="s">
        <v>738</v>
      </c>
      <c r="AO32" s="863" t="s">
        <v>739</v>
      </c>
      <c r="AP32" s="863" t="s">
        <v>740</v>
      </c>
      <c r="AQ32" s="863" t="s">
        <v>741</v>
      </c>
      <c r="AR32" s="782" t="s">
        <v>735</v>
      </c>
      <c r="AS32" s="783" t="s">
        <v>736</v>
      </c>
      <c r="AT32" s="863" t="s">
        <v>737</v>
      </c>
      <c r="AU32" s="863" t="s">
        <v>738</v>
      </c>
      <c r="AV32" s="863" t="s">
        <v>739</v>
      </c>
      <c r="AW32" s="863" t="s">
        <v>740</v>
      </c>
      <c r="AX32" s="863" t="s">
        <v>741</v>
      </c>
      <c r="AY32" s="782" t="s">
        <v>735</v>
      </c>
      <c r="AZ32" s="783" t="s">
        <v>736</v>
      </c>
      <c r="BA32" s="863" t="s">
        <v>737</v>
      </c>
      <c r="BB32" s="863" t="s">
        <v>738</v>
      </c>
      <c r="BC32" s="863" t="s">
        <v>739</v>
      </c>
      <c r="BD32" s="863" t="s">
        <v>740</v>
      </c>
      <c r="BE32" s="863" t="s">
        <v>741</v>
      </c>
      <c r="BF32" s="782" t="s">
        <v>735</v>
      </c>
      <c r="BG32" s="783" t="s">
        <v>736</v>
      </c>
      <c r="BH32" s="863" t="s">
        <v>737</v>
      </c>
      <c r="BI32" s="863" t="s">
        <v>738</v>
      </c>
      <c r="BJ32" s="863" t="s">
        <v>739</v>
      </c>
      <c r="BK32" s="863" t="s">
        <v>740</v>
      </c>
      <c r="BL32" s="863" t="s">
        <v>741</v>
      </c>
      <c r="BM32" s="782" t="s">
        <v>735</v>
      </c>
      <c r="BN32" s="781" t="s">
        <v>736</v>
      </c>
      <c r="BO32" s="895" t="s">
        <v>737</v>
      </c>
      <c r="BP32" s="863" t="s">
        <v>738</v>
      </c>
      <c r="BQ32" s="863" t="s">
        <v>739</v>
      </c>
      <c r="BR32" s="863" t="s">
        <v>740</v>
      </c>
      <c r="BS32" s="863" t="s">
        <v>741</v>
      </c>
      <c r="BT32" s="782" t="s">
        <v>735</v>
      </c>
      <c r="BU32" s="783" t="s">
        <v>736</v>
      </c>
      <c r="BV32" s="863" t="s">
        <v>737</v>
      </c>
      <c r="BW32" s="863" t="s">
        <v>738</v>
      </c>
      <c r="BX32" s="863" t="s">
        <v>739</v>
      </c>
      <c r="BY32" s="863" t="s">
        <v>740</v>
      </c>
      <c r="BZ32" s="863" t="s">
        <v>741</v>
      </c>
      <c r="CA32" s="782" t="s">
        <v>735</v>
      </c>
      <c r="CB32" s="783" t="s">
        <v>736</v>
      </c>
      <c r="CC32" s="863" t="s">
        <v>737</v>
      </c>
      <c r="CD32" s="863" t="s">
        <v>738</v>
      </c>
      <c r="CE32" s="863" t="s">
        <v>739</v>
      </c>
      <c r="CF32" s="863" t="s">
        <v>740</v>
      </c>
      <c r="CG32" s="863" t="s">
        <v>741</v>
      </c>
      <c r="CH32" s="782" t="s">
        <v>735</v>
      </c>
      <c r="CI32" s="783" t="s">
        <v>736</v>
      </c>
      <c r="CJ32" s="863" t="s">
        <v>737</v>
      </c>
      <c r="CK32" s="863" t="s">
        <v>738</v>
      </c>
      <c r="CL32" s="863" t="s">
        <v>739</v>
      </c>
      <c r="CM32" s="863" t="s">
        <v>740</v>
      </c>
      <c r="CN32" s="863" t="s">
        <v>741</v>
      </c>
      <c r="CO32" s="782" t="s">
        <v>735</v>
      </c>
      <c r="CP32" s="781" t="s">
        <v>736</v>
      </c>
      <c r="CQ32" s="895" t="s">
        <v>737</v>
      </c>
      <c r="CR32" s="863" t="s">
        <v>738</v>
      </c>
      <c r="CS32" s="863" t="s">
        <v>739</v>
      </c>
      <c r="CT32" s="863" t="s">
        <v>740</v>
      </c>
      <c r="CU32" s="863" t="s">
        <v>741</v>
      </c>
      <c r="CV32" s="782" t="s">
        <v>735</v>
      </c>
      <c r="CW32" s="783" t="s">
        <v>736</v>
      </c>
      <c r="CX32" s="863" t="s">
        <v>737</v>
      </c>
      <c r="CY32" s="863" t="s">
        <v>738</v>
      </c>
      <c r="CZ32" s="863" t="s">
        <v>739</v>
      </c>
      <c r="DA32" s="863" t="s">
        <v>740</v>
      </c>
      <c r="DB32" s="863" t="s">
        <v>741</v>
      </c>
      <c r="DC32" s="782" t="s">
        <v>735</v>
      </c>
      <c r="DD32" s="783" t="s">
        <v>736</v>
      </c>
      <c r="DE32" s="863" t="s">
        <v>737</v>
      </c>
      <c r="DF32" s="863" t="s">
        <v>738</v>
      </c>
      <c r="DG32" s="863" t="s">
        <v>739</v>
      </c>
      <c r="DH32" s="863" t="s">
        <v>740</v>
      </c>
      <c r="DI32" s="863" t="s">
        <v>741</v>
      </c>
      <c r="DJ32" s="782" t="s">
        <v>735</v>
      </c>
      <c r="DK32" s="783" t="s">
        <v>736</v>
      </c>
      <c r="DL32" s="863" t="s">
        <v>737</v>
      </c>
      <c r="DM32" s="863" t="s">
        <v>738</v>
      </c>
      <c r="DN32" s="863" t="s">
        <v>739</v>
      </c>
      <c r="DO32" s="863" t="s">
        <v>740</v>
      </c>
      <c r="DP32" s="863" t="s">
        <v>741</v>
      </c>
      <c r="DQ32" s="782" t="s">
        <v>735</v>
      </c>
      <c r="DR32" s="783" t="s">
        <v>736</v>
      </c>
      <c r="DS32" s="863" t="s">
        <v>737</v>
      </c>
      <c r="DT32" s="863" t="s">
        <v>738</v>
      </c>
      <c r="DU32" s="896" t="s">
        <v>739</v>
      </c>
      <c r="DV32" s="1172" t="s">
        <v>567</v>
      </c>
      <c r="DW32" s="1173"/>
      <c r="DZ32" s="873">
        <f>COUNTIF(E32:DU32,"土")</f>
        <v>17</v>
      </c>
      <c r="EA32" s="873">
        <f>COUNTIF(E32:DU32,"日")</f>
        <v>17</v>
      </c>
      <c r="EB32" s="873">
        <f>SUM(DZ32:EA32)</f>
        <v>34</v>
      </c>
      <c r="EC32" s="873"/>
    </row>
    <row r="33" spans="2:190" s="512" customFormat="1" ht="17.25" customHeight="1">
      <c r="B33" s="868" t="s">
        <v>566</v>
      </c>
      <c r="C33" s="865" t="s">
        <v>743</v>
      </c>
      <c r="D33" s="506"/>
      <c r="E33" s="876">
        <v>205.8</v>
      </c>
      <c r="F33" s="875">
        <v>206.8</v>
      </c>
      <c r="G33" s="875">
        <v>206.8</v>
      </c>
      <c r="H33" s="875">
        <v>206.8</v>
      </c>
      <c r="I33" s="875">
        <v>0</v>
      </c>
      <c r="J33" s="875">
        <f t="shared" ref="J33:BG33" si="14">I33</f>
        <v>0</v>
      </c>
      <c r="K33" s="875">
        <v>206.8</v>
      </c>
      <c r="L33" s="875">
        <v>206.8</v>
      </c>
      <c r="M33" s="875">
        <v>206.8</v>
      </c>
      <c r="N33" s="875">
        <v>206.8</v>
      </c>
      <c r="O33" s="875">
        <v>206.8</v>
      </c>
      <c r="P33" s="875">
        <v>0</v>
      </c>
      <c r="Q33" s="875">
        <f t="shared" si="14"/>
        <v>0</v>
      </c>
      <c r="R33" s="875">
        <v>206.8</v>
      </c>
      <c r="S33" s="875">
        <v>206.8</v>
      </c>
      <c r="T33" s="875">
        <v>206.8</v>
      </c>
      <c r="U33" s="875">
        <v>206.8</v>
      </c>
      <c r="V33" s="875">
        <v>206.8</v>
      </c>
      <c r="W33" s="875">
        <v>0</v>
      </c>
      <c r="X33" s="875">
        <f t="shared" si="14"/>
        <v>0</v>
      </c>
      <c r="Y33" s="875">
        <v>206.8</v>
      </c>
      <c r="Z33" s="875">
        <v>206.8</v>
      </c>
      <c r="AA33" s="875">
        <v>206.8</v>
      </c>
      <c r="AB33" s="875">
        <v>206.8</v>
      </c>
      <c r="AC33" s="875">
        <v>206.8</v>
      </c>
      <c r="AD33" s="875">
        <v>0</v>
      </c>
      <c r="AE33" s="875">
        <f t="shared" si="14"/>
        <v>0</v>
      </c>
      <c r="AF33" s="875">
        <v>206.8</v>
      </c>
      <c r="AG33" s="875">
        <v>206.8</v>
      </c>
      <c r="AH33" s="875">
        <v>206.8</v>
      </c>
      <c r="AI33" s="877">
        <v>206.8</v>
      </c>
      <c r="AJ33" s="876">
        <v>206.8</v>
      </c>
      <c r="AK33" s="875">
        <v>0</v>
      </c>
      <c r="AL33" s="875">
        <f t="shared" si="14"/>
        <v>0</v>
      </c>
      <c r="AM33" s="875">
        <v>205.8</v>
      </c>
      <c r="AN33" s="875">
        <v>206.8</v>
      </c>
      <c r="AO33" s="875">
        <v>206.8</v>
      </c>
      <c r="AP33" s="875">
        <v>206.8</v>
      </c>
      <c r="AQ33" s="875">
        <v>206.8</v>
      </c>
      <c r="AR33" s="875">
        <v>0</v>
      </c>
      <c r="AS33" s="875">
        <f t="shared" si="14"/>
        <v>0</v>
      </c>
      <c r="AT33" s="875">
        <v>206.8</v>
      </c>
      <c r="AU33" s="875">
        <v>206.8</v>
      </c>
      <c r="AV33" s="875">
        <v>206.8</v>
      </c>
      <c r="AW33" s="875">
        <v>206.8</v>
      </c>
      <c r="AX33" s="875">
        <v>206.8</v>
      </c>
      <c r="AY33" s="875">
        <v>0</v>
      </c>
      <c r="AZ33" s="875">
        <f t="shared" si="14"/>
        <v>0</v>
      </c>
      <c r="BA33" s="875">
        <v>206.8</v>
      </c>
      <c r="BB33" s="875">
        <v>206.8</v>
      </c>
      <c r="BC33" s="875">
        <v>206.8</v>
      </c>
      <c r="BD33" s="875">
        <v>206.8</v>
      </c>
      <c r="BE33" s="875">
        <v>206.8</v>
      </c>
      <c r="BF33" s="875">
        <v>0</v>
      </c>
      <c r="BG33" s="875">
        <f t="shared" si="14"/>
        <v>0</v>
      </c>
      <c r="BH33" s="875">
        <v>206.8</v>
      </c>
      <c r="BI33" s="875">
        <v>206.8</v>
      </c>
      <c r="BJ33" s="875">
        <v>206.8</v>
      </c>
      <c r="BK33" s="875">
        <v>206.8</v>
      </c>
      <c r="BL33" s="875">
        <v>206.8</v>
      </c>
      <c r="BM33" s="875">
        <v>0</v>
      </c>
      <c r="BN33" s="877">
        <f t="shared" ref="BN33:DK33" si="15">BM33</f>
        <v>0</v>
      </c>
      <c r="BO33" s="876">
        <v>205.8</v>
      </c>
      <c r="BP33" s="875">
        <v>206.8</v>
      </c>
      <c r="BQ33" s="875">
        <v>206.8</v>
      </c>
      <c r="BR33" s="875">
        <v>206.8</v>
      </c>
      <c r="BS33" s="875">
        <v>206.8</v>
      </c>
      <c r="BT33" s="875">
        <v>0</v>
      </c>
      <c r="BU33" s="875">
        <f t="shared" si="15"/>
        <v>0</v>
      </c>
      <c r="BV33" s="875">
        <v>206.8</v>
      </c>
      <c r="BW33" s="875">
        <v>206.8</v>
      </c>
      <c r="BX33" s="875">
        <v>206.8</v>
      </c>
      <c r="BY33" s="875">
        <v>206.8</v>
      </c>
      <c r="BZ33" s="875">
        <v>206.8</v>
      </c>
      <c r="CA33" s="875">
        <v>0</v>
      </c>
      <c r="CB33" s="875">
        <f t="shared" si="15"/>
        <v>0</v>
      </c>
      <c r="CC33" s="875">
        <v>206.8</v>
      </c>
      <c r="CD33" s="875">
        <v>206.8</v>
      </c>
      <c r="CE33" s="875">
        <v>206.8</v>
      </c>
      <c r="CF33" s="875">
        <v>206.8</v>
      </c>
      <c r="CG33" s="875">
        <v>206.8</v>
      </c>
      <c r="CH33" s="875">
        <v>0</v>
      </c>
      <c r="CI33" s="875">
        <f t="shared" si="15"/>
        <v>0</v>
      </c>
      <c r="CJ33" s="875">
        <v>206.8</v>
      </c>
      <c r="CK33" s="875">
        <v>206.8</v>
      </c>
      <c r="CL33" s="875">
        <v>206.8</v>
      </c>
      <c r="CM33" s="875">
        <v>206.8</v>
      </c>
      <c r="CN33" s="875">
        <v>206.8</v>
      </c>
      <c r="CO33" s="875">
        <v>0</v>
      </c>
      <c r="CP33" s="877">
        <f t="shared" si="15"/>
        <v>0</v>
      </c>
      <c r="CQ33" s="876">
        <v>205.8</v>
      </c>
      <c r="CR33" s="875">
        <v>206.8</v>
      </c>
      <c r="CS33" s="875">
        <v>206.8</v>
      </c>
      <c r="CT33" s="875">
        <v>206.8</v>
      </c>
      <c r="CU33" s="875">
        <v>206.8</v>
      </c>
      <c r="CV33" s="875">
        <v>0</v>
      </c>
      <c r="CW33" s="875">
        <f t="shared" si="15"/>
        <v>0</v>
      </c>
      <c r="CX33" s="875">
        <v>206.8</v>
      </c>
      <c r="CY33" s="875">
        <v>206.8</v>
      </c>
      <c r="CZ33" s="875">
        <v>206.8</v>
      </c>
      <c r="DA33" s="875">
        <v>206.8</v>
      </c>
      <c r="DB33" s="875">
        <v>206.8</v>
      </c>
      <c r="DC33" s="875">
        <v>0</v>
      </c>
      <c r="DD33" s="875">
        <f t="shared" si="15"/>
        <v>0</v>
      </c>
      <c r="DE33" s="875">
        <v>206.8</v>
      </c>
      <c r="DF33" s="875">
        <v>206.8</v>
      </c>
      <c r="DG33" s="875">
        <v>206.8</v>
      </c>
      <c r="DH33" s="875">
        <v>206.8</v>
      </c>
      <c r="DI33" s="875">
        <v>206.8</v>
      </c>
      <c r="DJ33" s="875">
        <v>0</v>
      </c>
      <c r="DK33" s="875">
        <f t="shared" si="15"/>
        <v>0</v>
      </c>
      <c r="DL33" s="875">
        <v>206.8</v>
      </c>
      <c r="DM33" s="875">
        <v>206.8</v>
      </c>
      <c r="DN33" s="875">
        <v>206.8</v>
      </c>
      <c r="DO33" s="875">
        <v>206.8</v>
      </c>
      <c r="DP33" s="875">
        <v>206.8</v>
      </c>
      <c r="DQ33" s="875">
        <v>0</v>
      </c>
      <c r="DR33" s="875">
        <f t="shared" ref="DR33" si="16">DQ33</f>
        <v>0</v>
      </c>
      <c r="DS33" s="875">
        <v>206.8</v>
      </c>
      <c r="DT33" s="875">
        <v>206.8</v>
      </c>
      <c r="DU33" s="877">
        <v>206.8</v>
      </c>
      <c r="DV33" s="1174">
        <f>SUM(E7:DV7,E33:DU33,E20:DV20)</f>
        <v>53970.800000000221</v>
      </c>
      <c r="DW33" s="1175"/>
      <c r="DZ33" s="874">
        <f>SUM(DZ6,DZ19,DZ32)</f>
        <v>52</v>
      </c>
      <c r="EA33" s="874">
        <f t="shared" ref="EA33:EB33" si="17">SUM(EA6,EA19,EA32)</f>
        <v>52</v>
      </c>
      <c r="EB33" s="874">
        <f t="shared" si="17"/>
        <v>104</v>
      </c>
      <c r="EC33" s="512">
        <f>365-EB33</f>
        <v>261</v>
      </c>
    </row>
    <row r="34" spans="2:190" s="512" customFormat="1" ht="17.25" customHeight="1">
      <c r="B34" s="869"/>
      <c r="C34" s="866" t="s">
        <v>744</v>
      </c>
      <c r="D34" s="886"/>
      <c r="E34" s="879">
        <v>20.399999999999999</v>
      </c>
      <c r="F34" s="878">
        <v>21.4</v>
      </c>
      <c r="G34" s="878">
        <v>21.4</v>
      </c>
      <c r="H34" s="878">
        <v>21.4</v>
      </c>
      <c r="I34" s="878">
        <v>0</v>
      </c>
      <c r="J34" s="878">
        <v>0</v>
      </c>
      <c r="K34" s="878">
        <v>21.4</v>
      </c>
      <c r="L34" s="878">
        <v>21.4</v>
      </c>
      <c r="M34" s="878">
        <v>21.4</v>
      </c>
      <c r="N34" s="878">
        <v>21.4</v>
      </c>
      <c r="O34" s="878">
        <v>21.4</v>
      </c>
      <c r="P34" s="878">
        <v>0</v>
      </c>
      <c r="Q34" s="878">
        <v>0</v>
      </c>
      <c r="R34" s="878">
        <v>21.4</v>
      </c>
      <c r="S34" s="878">
        <v>21.4</v>
      </c>
      <c r="T34" s="878">
        <v>21.4</v>
      </c>
      <c r="U34" s="878">
        <v>21.4</v>
      </c>
      <c r="V34" s="878">
        <v>21.4</v>
      </c>
      <c r="W34" s="878">
        <v>0</v>
      </c>
      <c r="X34" s="878">
        <v>0</v>
      </c>
      <c r="Y34" s="878">
        <v>21.4</v>
      </c>
      <c r="Z34" s="878">
        <v>21.4</v>
      </c>
      <c r="AA34" s="878">
        <v>21.4</v>
      </c>
      <c r="AB34" s="878">
        <v>21.4</v>
      </c>
      <c r="AC34" s="878">
        <v>21.4</v>
      </c>
      <c r="AD34" s="878">
        <v>0</v>
      </c>
      <c r="AE34" s="878">
        <v>0</v>
      </c>
      <c r="AF34" s="878">
        <v>21.4</v>
      </c>
      <c r="AG34" s="878">
        <v>21.4</v>
      </c>
      <c r="AH34" s="878">
        <v>21.4</v>
      </c>
      <c r="AI34" s="880">
        <v>21.4</v>
      </c>
      <c r="AJ34" s="879">
        <v>20.399999999999999</v>
      </c>
      <c r="AK34" s="878">
        <v>0</v>
      </c>
      <c r="AL34" s="878">
        <v>0</v>
      </c>
      <c r="AM34" s="878">
        <v>21.4</v>
      </c>
      <c r="AN34" s="878">
        <v>21.4</v>
      </c>
      <c r="AO34" s="878">
        <v>21.4</v>
      </c>
      <c r="AP34" s="878">
        <v>21.4</v>
      </c>
      <c r="AQ34" s="878">
        <v>21.4</v>
      </c>
      <c r="AR34" s="878">
        <v>0</v>
      </c>
      <c r="AS34" s="878">
        <v>0</v>
      </c>
      <c r="AT34" s="878">
        <v>21.4</v>
      </c>
      <c r="AU34" s="878">
        <v>21.4</v>
      </c>
      <c r="AV34" s="878">
        <v>21.4</v>
      </c>
      <c r="AW34" s="878">
        <v>21.4</v>
      </c>
      <c r="AX34" s="878">
        <v>21.4</v>
      </c>
      <c r="AY34" s="878">
        <v>0</v>
      </c>
      <c r="AZ34" s="878">
        <v>0</v>
      </c>
      <c r="BA34" s="878">
        <v>21.4</v>
      </c>
      <c r="BB34" s="878">
        <v>21.4</v>
      </c>
      <c r="BC34" s="878">
        <v>21.4</v>
      </c>
      <c r="BD34" s="878">
        <v>21.4</v>
      </c>
      <c r="BE34" s="878">
        <v>21.4</v>
      </c>
      <c r="BF34" s="878">
        <v>0</v>
      </c>
      <c r="BG34" s="878">
        <v>0</v>
      </c>
      <c r="BH34" s="878">
        <v>21.4</v>
      </c>
      <c r="BI34" s="878">
        <v>21.4</v>
      </c>
      <c r="BJ34" s="878">
        <v>21.4</v>
      </c>
      <c r="BK34" s="878">
        <v>21.4</v>
      </c>
      <c r="BL34" s="878">
        <v>21.4</v>
      </c>
      <c r="BM34" s="878">
        <v>0</v>
      </c>
      <c r="BN34" s="880">
        <v>0</v>
      </c>
      <c r="BO34" s="879">
        <v>20.399999999999999</v>
      </c>
      <c r="BP34" s="878">
        <v>21.4</v>
      </c>
      <c r="BQ34" s="878">
        <v>21.4</v>
      </c>
      <c r="BR34" s="878">
        <v>21.4</v>
      </c>
      <c r="BS34" s="878">
        <v>21.4</v>
      </c>
      <c r="BT34" s="878">
        <v>0</v>
      </c>
      <c r="BU34" s="878">
        <v>0</v>
      </c>
      <c r="BV34" s="878">
        <v>21.4</v>
      </c>
      <c r="BW34" s="878">
        <v>21.4</v>
      </c>
      <c r="BX34" s="878">
        <v>21.4</v>
      </c>
      <c r="BY34" s="878">
        <v>21.4</v>
      </c>
      <c r="BZ34" s="878">
        <v>21.4</v>
      </c>
      <c r="CA34" s="878">
        <v>0</v>
      </c>
      <c r="CB34" s="878">
        <v>0</v>
      </c>
      <c r="CC34" s="878">
        <v>21.4</v>
      </c>
      <c r="CD34" s="878">
        <v>21.4</v>
      </c>
      <c r="CE34" s="878">
        <v>21.4</v>
      </c>
      <c r="CF34" s="878">
        <v>21.4</v>
      </c>
      <c r="CG34" s="878">
        <v>21.4</v>
      </c>
      <c r="CH34" s="878">
        <v>0</v>
      </c>
      <c r="CI34" s="878">
        <v>0</v>
      </c>
      <c r="CJ34" s="878">
        <v>21.4</v>
      </c>
      <c r="CK34" s="878">
        <v>21.4</v>
      </c>
      <c r="CL34" s="878">
        <v>21.4</v>
      </c>
      <c r="CM34" s="878">
        <v>21.4</v>
      </c>
      <c r="CN34" s="878">
        <v>21.4</v>
      </c>
      <c r="CO34" s="878">
        <v>0</v>
      </c>
      <c r="CP34" s="880">
        <v>0</v>
      </c>
      <c r="CQ34" s="879">
        <v>20.399999999999999</v>
      </c>
      <c r="CR34" s="878">
        <v>21.4</v>
      </c>
      <c r="CS34" s="878">
        <v>21.4</v>
      </c>
      <c r="CT34" s="878">
        <v>21.4</v>
      </c>
      <c r="CU34" s="878">
        <v>21.4</v>
      </c>
      <c r="CV34" s="878">
        <v>0</v>
      </c>
      <c r="CW34" s="878">
        <v>0</v>
      </c>
      <c r="CX34" s="878">
        <v>21.4</v>
      </c>
      <c r="CY34" s="878">
        <v>21.4</v>
      </c>
      <c r="CZ34" s="878">
        <v>21.4</v>
      </c>
      <c r="DA34" s="878">
        <v>21.4</v>
      </c>
      <c r="DB34" s="878">
        <v>21.4</v>
      </c>
      <c r="DC34" s="878">
        <v>0</v>
      </c>
      <c r="DD34" s="878">
        <v>0</v>
      </c>
      <c r="DE34" s="878">
        <v>21.4</v>
      </c>
      <c r="DF34" s="878">
        <v>21.4</v>
      </c>
      <c r="DG34" s="878">
        <v>21.4</v>
      </c>
      <c r="DH34" s="878">
        <v>21.4</v>
      </c>
      <c r="DI34" s="878">
        <v>21.4</v>
      </c>
      <c r="DJ34" s="878">
        <v>0</v>
      </c>
      <c r="DK34" s="878">
        <v>0</v>
      </c>
      <c r="DL34" s="878">
        <v>21.4</v>
      </c>
      <c r="DM34" s="878">
        <v>21.4</v>
      </c>
      <c r="DN34" s="878">
        <v>21.4</v>
      </c>
      <c r="DO34" s="878">
        <v>21.4</v>
      </c>
      <c r="DP34" s="878">
        <v>21.4</v>
      </c>
      <c r="DQ34" s="878">
        <v>0</v>
      </c>
      <c r="DR34" s="878">
        <v>0</v>
      </c>
      <c r="DS34" s="878">
        <v>21.4</v>
      </c>
      <c r="DT34" s="878">
        <v>21.4</v>
      </c>
      <c r="DU34" s="880">
        <v>21.4</v>
      </c>
      <c r="DV34" s="1176">
        <f>SUM(E8:DV8,E34:DU34,E21:DV21)</f>
        <v>5579.3999999999869</v>
      </c>
      <c r="DW34" s="1177"/>
    </row>
    <row r="35" spans="2:190" s="512" customFormat="1" ht="17.25" customHeight="1">
      <c r="B35" s="867"/>
      <c r="C35" s="864" t="s">
        <v>747</v>
      </c>
      <c r="D35" s="507"/>
      <c r="E35" s="882">
        <f>SUM(E33:E34)</f>
        <v>226.20000000000002</v>
      </c>
      <c r="F35" s="881">
        <f t="shared" ref="F35:BQ35" si="18">SUM(F33:F34)</f>
        <v>228.20000000000002</v>
      </c>
      <c r="G35" s="881">
        <f t="shared" si="18"/>
        <v>228.20000000000002</v>
      </c>
      <c r="H35" s="881">
        <f t="shared" si="18"/>
        <v>228.20000000000002</v>
      </c>
      <c r="I35" s="881">
        <f t="shared" si="18"/>
        <v>0</v>
      </c>
      <c r="J35" s="881">
        <f t="shared" si="18"/>
        <v>0</v>
      </c>
      <c r="K35" s="881">
        <f t="shared" si="18"/>
        <v>228.20000000000002</v>
      </c>
      <c r="L35" s="881">
        <f t="shared" si="18"/>
        <v>228.20000000000002</v>
      </c>
      <c r="M35" s="881">
        <f t="shared" si="18"/>
        <v>228.20000000000002</v>
      </c>
      <c r="N35" s="881">
        <f t="shared" si="18"/>
        <v>228.20000000000002</v>
      </c>
      <c r="O35" s="881">
        <f t="shared" si="18"/>
        <v>228.20000000000002</v>
      </c>
      <c r="P35" s="881">
        <f t="shared" si="18"/>
        <v>0</v>
      </c>
      <c r="Q35" s="881">
        <f t="shared" si="18"/>
        <v>0</v>
      </c>
      <c r="R35" s="881">
        <f t="shared" si="18"/>
        <v>228.20000000000002</v>
      </c>
      <c r="S35" s="881">
        <f t="shared" si="18"/>
        <v>228.20000000000002</v>
      </c>
      <c r="T35" s="881">
        <f t="shared" si="18"/>
        <v>228.20000000000002</v>
      </c>
      <c r="U35" s="881">
        <f t="shared" si="18"/>
        <v>228.20000000000002</v>
      </c>
      <c r="V35" s="881">
        <f t="shared" si="18"/>
        <v>228.20000000000002</v>
      </c>
      <c r="W35" s="881">
        <f t="shared" si="18"/>
        <v>0</v>
      </c>
      <c r="X35" s="881">
        <f t="shared" si="18"/>
        <v>0</v>
      </c>
      <c r="Y35" s="881">
        <f t="shared" si="18"/>
        <v>228.20000000000002</v>
      </c>
      <c r="Z35" s="881">
        <f t="shared" si="18"/>
        <v>228.20000000000002</v>
      </c>
      <c r="AA35" s="881">
        <f t="shared" si="18"/>
        <v>228.20000000000002</v>
      </c>
      <c r="AB35" s="881">
        <f t="shared" si="18"/>
        <v>228.20000000000002</v>
      </c>
      <c r="AC35" s="881">
        <f t="shared" si="18"/>
        <v>228.20000000000002</v>
      </c>
      <c r="AD35" s="881">
        <f t="shared" si="18"/>
        <v>0</v>
      </c>
      <c r="AE35" s="881">
        <f t="shared" si="18"/>
        <v>0</v>
      </c>
      <c r="AF35" s="881">
        <f t="shared" si="18"/>
        <v>228.20000000000002</v>
      </c>
      <c r="AG35" s="881">
        <f t="shared" si="18"/>
        <v>228.20000000000002</v>
      </c>
      <c r="AH35" s="881">
        <f t="shared" si="18"/>
        <v>228.20000000000002</v>
      </c>
      <c r="AI35" s="883">
        <f t="shared" si="18"/>
        <v>228.20000000000002</v>
      </c>
      <c r="AJ35" s="882">
        <f t="shared" si="18"/>
        <v>227.20000000000002</v>
      </c>
      <c r="AK35" s="881">
        <f t="shared" si="18"/>
        <v>0</v>
      </c>
      <c r="AL35" s="881">
        <f t="shared" si="18"/>
        <v>0</v>
      </c>
      <c r="AM35" s="881">
        <f t="shared" si="18"/>
        <v>227.20000000000002</v>
      </c>
      <c r="AN35" s="881">
        <f t="shared" si="18"/>
        <v>228.20000000000002</v>
      </c>
      <c r="AO35" s="881">
        <f t="shared" si="18"/>
        <v>228.20000000000002</v>
      </c>
      <c r="AP35" s="881">
        <f t="shared" si="18"/>
        <v>228.20000000000002</v>
      </c>
      <c r="AQ35" s="881">
        <f t="shared" si="18"/>
        <v>228.20000000000002</v>
      </c>
      <c r="AR35" s="881">
        <f t="shared" si="18"/>
        <v>0</v>
      </c>
      <c r="AS35" s="881">
        <f t="shared" si="18"/>
        <v>0</v>
      </c>
      <c r="AT35" s="881">
        <f t="shared" si="18"/>
        <v>228.20000000000002</v>
      </c>
      <c r="AU35" s="881">
        <f t="shared" si="18"/>
        <v>228.20000000000002</v>
      </c>
      <c r="AV35" s="881">
        <f t="shared" si="18"/>
        <v>228.20000000000002</v>
      </c>
      <c r="AW35" s="881">
        <f t="shared" si="18"/>
        <v>228.20000000000002</v>
      </c>
      <c r="AX35" s="881">
        <f t="shared" si="18"/>
        <v>228.20000000000002</v>
      </c>
      <c r="AY35" s="881">
        <f t="shared" si="18"/>
        <v>0</v>
      </c>
      <c r="AZ35" s="881">
        <f t="shared" si="18"/>
        <v>0</v>
      </c>
      <c r="BA35" s="881">
        <f t="shared" si="18"/>
        <v>228.20000000000002</v>
      </c>
      <c r="BB35" s="881">
        <f t="shared" si="18"/>
        <v>228.20000000000002</v>
      </c>
      <c r="BC35" s="881">
        <f t="shared" si="18"/>
        <v>228.20000000000002</v>
      </c>
      <c r="BD35" s="881">
        <f t="shared" si="18"/>
        <v>228.20000000000002</v>
      </c>
      <c r="BE35" s="881">
        <f t="shared" si="18"/>
        <v>228.20000000000002</v>
      </c>
      <c r="BF35" s="881">
        <f t="shared" si="18"/>
        <v>0</v>
      </c>
      <c r="BG35" s="881">
        <f t="shared" si="18"/>
        <v>0</v>
      </c>
      <c r="BH35" s="881">
        <f t="shared" si="18"/>
        <v>228.20000000000002</v>
      </c>
      <c r="BI35" s="881">
        <f t="shared" si="18"/>
        <v>228.20000000000002</v>
      </c>
      <c r="BJ35" s="881">
        <f t="shared" si="18"/>
        <v>228.20000000000002</v>
      </c>
      <c r="BK35" s="881">
        <f t="shared" si="18"/>
        <v>228.20000000000002</v>
      </c>
      <c r="BL35" s="881">
        <f t="shared" si="18"/>
        <v>228.20000000000002</v>
      </c>
      <c r="BM35" s="881">
        <f t="shared" si="18"/>
        <v>0</v>
      </c>
      <c r="BN35" s="883">
        <f t="shared" si="18"/>
        <v>0</v>
      </c>
      <c r="BO35" s="882">
        <f t="shared" si="18"/>
        <v>226.20000000000002</v>
      </c>
      <c r="BP35" s="881">
        <f t="shared" si="18"/>
        <v>228.20000000000002</v>
      </c>
      <c r="BQ35" s="881">
        <f t="shared" si="18"/>
        <v>228.20000000000002</v>
      </c>
      <c r="BR35" s="881">
        <f t="shared" ref="BR35:DU35" si="19">SUM(BR33:BR34)</f>
        <v>228.20000000000002</v>
      </c>
      <c r="BS35" s="881">
        <f t="shared" si="19"/>
        <v>228.20000000000002</v>
      </c>
      <c r="BT35" s="881">
        <f t="shared" si="19"/>
        <v>0</v>
      </c>
      <c r="BU35" s="881">
        <f t="shared" si="19"/>
        <v>0</v>
      </c>
      <c r="BV35" s="881">
        <f t="shared" si="19"/>
        <v>228.20000000000002</v>
      </c>
      <c r="BW35" s="881">
        <f t="shared" si="19"/>
        <v>228.20000000000002</v>
      </c>
      <c r="BX35" s="881">
        <f t="shared" si="19"/>
        <v>228.20000000000002</v>
      </c>
      <c r="BY35" s="881">
        <f t="shared" si="19"/>
        <v>228.20000000000002</v>
      </c>
      <c r="BZ35" s="881">
        <f t="shared" si="19"/>
        <v>228.20000000000002</v>
      </c>
      <c r="CA35" s="881">
        <f t="shared" si="19"/>
        <v>0</v>
      </c>
      <c r="CB35" s="881">
        <f t="shared" si="19"/>
        <v>0</v>
      </c>
      <c r="CC35" s="881">
        <f t="shared" si="19"/>
        <v>228.20000000000002</v>
      </c>
      <c r="CD35" s="881">
        <f t="shared" si="19"/>
        <v>228.20000000000002</v>
      </c>
      <c r="CE35" s="881">
        <f t="shared" si="19"/>
        <v>228.20000000000002</v>
      </c>
      <c r="CF35" s="881">
        <f t="shared" si="19"/>
        <v>228.20000000000002</v>
      </c>
      <c r="CG35" s="881">
        <f t="shared" si="19"/>
        <v>228.20000000000002</v>
      </c>
      <c r="CH35" s="881">
        <f t="shared" si="19"/>
        <v>0</v>
      </c>
      <c r="CI35" s="881">
        <f t="shared" si="19"/>
        <v>0</v>
      </c>
      <c r="CJ35" s="881">
        <f t="shared" si="19"/>
        <v>228.20000000000002</v>
      </c>
      <c r="CK35" s="881">
        <f t="shared" si="19"/>
        <v>228.20000000000002</v>
      </c>
      <c r="CL35" s="881">
        <f t="shared" si="19"/>
        <v>228.20000000000002</v>
      </c>
      <c r="CM35" s="881">
        <f t="shared" si="19"/>
        <v>228.20000000000002</v>
      </c>
      <c r="CN35" s="881">
        <f t="shared" si="19"/>
        <v>228.20000000000002</v>
      </c>
      <c r="CO35" s="881">
        <f t="shared" si="19"/>
        <v>0</v>
      </c>
      <c r="CP35" s="883">
        <f t="shared" si="19"/>
        <v>0</v>
      </c>
      <c r="CQ35" s="882">
        <f t="shared" si="19"/>
        <v>226.20000000000002</v>
      </c>
      <c r="CR35" s="881">
        <f t="shared" si="19"/>
        <v>228.20000000000002</v>
      </c>
      <c r="CS35" s="881">
        <f t="shared" si="19"/>
        <v>228.20000000000002</v>
      </c>
      <c r="CT35" s="881">
        <f t="shared" si="19"/>
        <v>228.20000000000002</v>
      </c>
      <c r="CU35" s="881">
        <f t="shared" si="19"/>
        <v>228.20000000000002</v>
      </c>
      <c r="CV35" s="881">
        <f t="shared" si="19"/>
        <v>0</v>
      </c>
      <c r="CW35" s="881">
        <f t="shared" si="19"/>
        <v>0</v>
      </c>
      <c r="CX35" s="881">
        <f t="shared" si="19"/>
        <v>228.20000000000002</v>
      </c>
      <c r="CY35" s="881">
        <f t="shared" si="19"/>
        <v>228.20000000000002</v>
      </c>
      <c r="CZ35" s="881">
        <f t="shared" si="19"/>
        <v>228.20000000000002</v>
      </c>
      <c r="DA35" s="881">
        <f t="shared" si="19"/>
        <v>228.20000000000002</v>
      </c>
      <c r="DB35" s="881">
        <f t="shared" si="19"/>
        <v>228.20000000000002</v>
      </c>
      <c r="DC35" s="881">
        <f t="shared" si="19"/>
        <v>0</v>
      </c>
      <c r="DD35" s="881">
        <f t="shared" si="19"/>
        <v>0</v>
      </c>
      <c r="DE35" s="881">
        <f t="shared" si="19"/>
        <v>228.20000000000002</v>
      </c>
      <c r="DF35" s="881">
        <f t="shared" si="19"/>
        <v>228.20000000000002</v>
      </c>
      <c r="DG35" s="881">
        <f t="shared" si="19"/>
        <v>228.20000000000002</v>
      </c>
      <c r="DH35" s="881">
        <f t="shared" si="19"/>
        <v>228.20000000000002</v>
      </c>
      <c r="DI35" s="881">
        <f t="shared" si="19"/>
        <v>228.20000000000002</v>
      </c>
      <c r="DJ35" s="881">
        <f t="shared" si="19"/>
        <v>0</v>
      </c>
      <c r="DK35" s="881">
        <f t="shared" si="19"/>
        <v>0</v>
      </c>
      <c r="DL35" s="881">
        <f t="shared" si="19"/>
        <v>228.20000000000002</v>
      </c>
      <c r="DM35" s="881">
        <f t="shared" si="19"/>
        <v>228.20000000000002</v>
      </c>
      <c r="DN35" s="881">
        <f t="shared" si="19"/>
        <v>228.20000000000002</v>
      </c>
      <c r="DO35" s="881">
        <f t="shared" si="19"/>
        <v>228.20000000000002</v>
      </c>
      <c r="DP35" s="881">
        <f t="shared" si="19"/>
        <v>228.20000000000002</v>
      </c>
      <c r="DQ35" s="881">
        <f t="shared" si="19"/>
        <v>0</v>
      </c>
      <c r="DR35" s="881">
        <f t="shared" si="19"/>
        <v>0</v>
      </c>
      <c r="DS35" s="881">
        <f t="shared" si="19"/>
        <v>228.20000000000002</v>
      </c>
      <c r="DT35" s="881">
        <f t="shared" si="19"/>
        <v>228.20000000000002</v>
      </c>
      <c r="DU35" s="883">
        <f t="shared" si="19"/>
        <v>228.20000000000002</v>
      </c>
      <c r="DV35" s="1164">
        <f>SUM(E9:DV9,E35:DU35,E22:DV22)</f>
        <v>59550.199999999728</v>
      </c>
      <c r="DW35" s="1165"/>
    </row>
    <row r="36" spans="2:190" ht="17.25" customHeight="1">
      <c r="B36" s="502" t="s">
        <v>565</v>
      </c>
      <c r="C36" s="503"/>
      <c r="D36" s="504"/>
      <c r="E36" s="780"/>
      <c r="F36" s="779"/>
      <c r="G36" s="779"/>
      <c r="H36" s="779"/>
      <c r="I36" s="779"/>
      <c r="J36" s="779"/>
      <c r="K36" s="779"/>
      <c r="L36" s="779"/>
      <c r="M36" s="779"/>
      <c r="N36" s="779"/>
      <c r="O36" s="779"/>
      <c r="P36" s="779"/>
      <c r="Q36" s="779"/>
      <c r="R36" s="779"/>
      <c r="S36" s="779"/>
      <c r="T36" s="779"/>
      <c r="U36" s="779"/>
      <c r="V36" s="779"/>
      <c r="W36" s="779"/>
      <c r="X36" s="779"/>
      <c r="Y36" s="779"/>
      <c r="Z36" s="779"/>
      <c r="AA36" s="779"/>
      <c r="AB36" s="779"/>
      <c r="AC36" s="779"/>
      <c r="AD36" s="779"/>
      <c r="AE36" s="779"/>
      <c r="AF36" s="779"/>
      <c r="AG36" s="779"/>
      <c r="AH36" s="779"/>
      <c r="AI36" s="779"/>
      <c r="AJ36" s="780"/>
      <c r="AK36" s="779"/>
      <c r="AL36" s="779"/>
      <c r="AM36" s="779"/>
      <c r="AN36" s="779"/>
      <c r="AO36" s="779"/>
      <c r="AP36" s="779"/>
      <c r="AQ36" s="779"/>
      <c r="AR36" s="779"/>
      <c r="AS36" s="779"/>
      <c r="AT36" s="779"/>
      <c r="AU36" s="779"/>
      <c r="AV36" s="779"/>
      <c r="AW36" s="779"/>
      <c r="AX36" s="779"/>
      <c r="AY36" s="779"/>
      <c r="AZ36" s="779"/>
      <c r="BA36" s="779"/>
      <c r="BB36" s="779"/>
      <c r="BC36" s="779"/>
      <c r="BD36" s="779"/>
      <c r="BE36" s="779"/>
      <c r="BF36" s="779"/>
      <c r="BG36" s="779"/>
      <c r="BH36" s="779"/>
      <c r="BI36" s="779"/>
      <c r="BJ36" s="779"/>
      <c r="BK36" s="779"/>
      <c r="BL36" s="779"/>
      <c r="BM36" s="779"/>
      <c r="BN36" s="779"/>
      <c r="BO36" s="780"/>
      <c r="BP36" s="779"/>
      <c r="BQ36" s="779"/>
      <c r="BR36" s="779"/>
      <c r="BS36" s="779"/>
      <c r="BT36" s="779"/>
      <c r="BU36" s="779"/>
      <c r="BV36" s="779"/>
      <c r="BW36" s="779"/>
      <c r="BX36" s="779"/>
      <c r="BY36" s="779"/>
      <c r="BZ36" s="779"/>
      <c r="CA36" s="779"/>
      <c r="CB36" s="779"/>
      <c r="CC36" s="779"/>
      <c r="CD36" s="779"/>
      <c r="CE36" s="779"/>
      <c r="CF36" s="779"/>
      <c r="CG36" s="779"/>
      <c r="CH36" s="779"/>
      <c r="CI36" s="779"/>
      <c r="CJ36" s="779"/>
      <c r="CK36" s="779"/>
      <c r="CL36" s="779"/>
      <c r="CM36" s="779"/>
      <c r="CN36" s="779"/>
      <c r="CO36" s="779"/>
      <c r="CP36" s="779"/>
      <c r="CQ36" s="780"/>
      <c r="CR36" s="779"/>
      <c r="CS36" s="779"/>
      <c r="CT36" s="779"/>
      <c r="CU36" s="779"/>
      <c r="CV36" s="779"/>
      <c r="CW36" s="779"/>
      <c r="CX36" s="779"/>
      <c r="CY36" s="779"/>
      <c r="CZ36" s="779"/>
      <c r="DA36" s="779"/>
      <c r="DB36" s="779"/>
      <c r="DC36" s="779"/>
      <c r="DD36" s="779"/>
      <c r="DE36" s="779"/>
      <c r="DF36" s="779"/>
      <c r="DG36" s="779"/>
      <c r="DH36" s="779"/>
      <c r="DI36" s="779"/>
      <c r="DJ36" s="779"/>
      <c r="DK36" s="779"/>
      <c r="DL36" s="779"/>
      <c r="DM36" s="779"/>
      <c r="DN36" s="779"/>
      <c r="DO36" s="779"/>
      <c r="DP36" s="779"/>
      <c r="DQ36" s="779"/>
      <c r="DR36" s="779"/>
      <c r="DS36" s="779"/>
      <c r="DT36" s="779"/>
      <c r="DU36" s="779"/>
      <c r="DV36" s="1178" t="s">
        <v>329</v>
      </c>
      <c r="DW36" s="1179"/>
      <c r="DY36" s="430"/>
    </row>
    <row r="37" spans="2:190" ht="17.25" customHeight="1">
      <c r="B37" s="505"/>
      <c r="C37" s="778" t="s">
        <v>541</v>
      </c>
      <c r="D37" s="776" t="s">
        <v>564</v>
      </c>
      <c r="E37" s="790" t="s">
        <v>795</v>
      </c>
      <c r="F37" s="789" t="s">
        <v>790</v>
      </c>
      <c r="G37" s="789" t="s">
        <v>793</v>
      </c>
      <c r="H37" s="789" t="s">
        <v>797</v>
      </c>
      <c r="I37" s="789" t="s">
        <v>798</v>
      </c>
      <c r="J37" s="789" t="s">
        <v>795</v>
      </c>
      <c r="K37" s="789" t="s">
        <v>789</v>
      </c>
      <c r="L37" s="789" t="s">
        <v>796</v>
      </c>
      <c r="M37" s="789" t="s">
        <v>788</v>
      </c>
      <c r="N37" s="789" t="s">
        <v>794</v>
      </c>
      <c r="O37" s="789" t="s">
        <v>795</v>
      </c>
      <c r="P37" s="789" t="s">
        <v>796</v>
      </c>
      <c r="Q37" s="789" t="s">
        <v>789</v>
      </c>
      <c r="R37" s="789"/>
      <c r="S37" s="789"/>
      <c r="T37" s="789"/>
      <c r="U37" s="789"/>
      <c r="V37" s="789"/>
      <c r="W37" s="789"/>
      <c r="X37" s="789"/>
      <c r="Y37" s="789" t="s">
        <v>798</v>
      </c>
      <c r="Z37" s="789" t="s">
        <v>793</v>
      </c>
      <c r="AA37" s="789" t="s">
        <v>793</v>
      </c>
      <c r="AB37" s="789" t="s">
        <v>798</v>
      </c>
      <c r="AC37" s="789" t="s">
        <v>793</v>
      </c>
      <c r="AD37" s="789" t="s">
        <v>793</v>
      </c>
      <c r="AE37" s="789" t="s">
        <v>790</v>
      </c>
      <c r="AF37" s="789" t="s">
        <v>790</v>
      </c>
      <c r="AG37" s="789" t="s">
        <v>794</v>
      </c>
      <c r="AH37" s="789" t="s">
        <v>793</v>
      </c>
      <c r="AI37" s="789" t="s">
        <v>794</v>
      </c>
      <c r="AJ37" s="790" t="s">
        <v>798</v>
      </c>
      <c r="AK37" s="789" t="s">
        <v>796</v>
      </c>
      <c r="AL37" s="789" t="s">
        <v>796</v>
      </c>
      <c r="AM37" s="789" t="s">
        <v>794</v>
      </c>
      <c r="AN37" s="789" t="s">
        <v>793</v>
      </c>
      <c r="AO37" s="789" t="s">
        <v>793</v>
      </c>
      <c r="AP37" s="789" t="s">
        <v>795</v>
      </c>
      <c r="AQ37" s="789" t="s">
        <v>797</v>
      </c>
      <c r="AR37" s="789" t="s">
        <v>798</v>
      </c>
      <c r="AS37" s="789" t="s">
        <v>794</v>
      </c>
      <c r="AT37" s="789" t="s">
        <v>790</v>
      </c>
      <c r="AU37" s="789" t="s">
        <v>793</v>
      </c>
      <c r="AV37" s="789" t="s">
        <v>793</v>
      </c>
      <c r="AW37" s="789" t="s">
        <v>794</v>
      </c>
      <c r="AX37" s="789" t="s">
        <v>793</v>
      </c>
      <c r="AY37" s="789" t="s">
        <v>796</v>
      </c>
      <c r="AZ37" s="789" t="s">
        <v>794</v>
      </c>
      <c r="BA37" s="789" t="s">
        <v>797</v>
      </c>
      <c r="BB37" s="789" t="s">
        <v>789</v>
      </c>
      <c r="BC37" s="789" t="s">
        <v>794</v>
      </c>
      <c r="BD37" s="789" t="s">
        <v>795</v>
      </c>
      <c r="BE37" s="789" t="s">
        <v>796</v>
      </c>
      <c r="BF37" s="789" t="s">
        <v>795</v>
      </c>
      <c r="BG37" s="789" t="s">
        <v>789</v>
      </c>
      <c r="BH37" s="789" t="s">
        <v>793</v>
      </c>
      <c r="BI37" s="789" t="s">
        <v>794</v>
      </c>
      <c r="BJ37" s="789" t="s">
        <v>797</v>
      </c>
      <c r="BK37" s="789" t="s">
        <v>794</v>
      </c>
      <c r="BL37" s="789" t="s">
        <v>798</v>
      </c>
      <c r="BM37" s="789" t="s">
        <v>788</v>
      </c>
      <c r="BN37" s="789" t="s">
        <v>798</v>
      </c>
      <c r="BO37" s="790" t="s">
        <v>793</v>
      </c>
      <c r="BP37" s="789" t="s">
        <v>795</v>
      </c>
      <c r="BQ37" s="789" t="s">
        <v>793</v>
      </c>
      <c r="BR37" s="789" t="s">
        <v>798</v>
      </c>
      <c r="BS37" s="789" t="s">
        <v>796</v>
      </c>
      <c r="BT37" s="789" t="s">
        <v>793</v>
      </c>
      <c r="BU37" s="789" t="s">
        <v>795</v>
      </c>
      <c r="BV37" s="789" t="s">
        <v>790</v>
      </c>
      <c r="BW37" s="789" t="s">
        <v>793</v>
      </c>
      <c r="BX37" s="789" t="s">
        <v>797</v>
      </c>
      <c r="BY37" s="789" t="s">
        <v>798</v>
      </c>
      <c r="BZ37" s="789" t="s">
        <v>795</v>
      </c>
      <c r="CA37" s="789" t="s">
        <v>789</v>
      </c>
      <c r="CB37" s="789" t="s">
        <v>796</v>
      </c>
      <c r="CC37" s="789"/>
      <c r="CD37" s="789"/>
      <c r="CE37" s="789"/>
      <c r="CF37" s="789"/>
      <c r="CG37" s="789"/>
      <c r="CH37" s="789"/>
      <c r="CI37" s="789"/>
      <c r="CJ37" s="789" t="s">
        <v>788</v>
      </c>
      <c r="CK37" s="789" t="s">
        <v>794</v>
      </c>
      <c r="CL37" s="789" t="s">
        <v>795</v>
      </c>
      <c r="CM37" s="789" t="s">
        <v>796</v>
      </c>
      <c r="CN37" s="789" t="s">
        <v>789</v>
      </c>
      <c r="CO37" s="789" t="s">
        <v>798</v>
      </c>
      <c r="CP37" s="789" t="s">
        <v>793</v>
      </c>
      <c r="CQ37" s="790" t="s">
        <v>793</v>
      </c>
      <c r="CR37" s="789" t="s">
        <v>798</v>
      </c>
      <c r="CS37" s="789" t="s">
        <v>797</v>
      </c>
      <c r="CT37" s="789" t="s">
        <v>794</v>
      </c>
      <c r="CU37" s="789" t="s">
        <v>794</v>
      </c>
      <c r="CV37" s="789" t="s">
        <v>795</v>
      </c>
      <c r="CW37" s="789" t="s">
        <v>790</v>
      </c>
      <c r="CX37" s="789" t="s">
        <v>796</v>
      </c>
      <c r="CY37" s="789" t="s">
        <v>798</v>
      </c>
      <c r="CZ37" s="789" t="s">
        <v>790</v>
      </c>
      <c r="DA37" s="789" t="s">
        <v>789</v>
      </c>
      <c r="DB37" s="789" t="s">
        <v>790</v>
      </c>
      <c r="DC37" s="789" t="s">
        <v>797</v>
      </c>
      <c r="DD37" s="789" t="s">
        <v>798</v>
      </c>
      <c r="DE37" s="789"/>
      <c r="DF37" s="789"/>
      <c r="DG37" s="789"/>
      <c r="DH37" s="789"/>
      <c r="DI37" s="789"/>
      <c r="DJ37" s="789"/>
      <c r="DK37" s="789" t="s">
        <v>796</v>
      </c>
      <c r="DL37" s="789" t="s">
        <v>793</v>
      </c>
      <c r="DM37" s="789" t="s">
        <v>794</v>
      </c>
      <c r="DN37" s="789" t="s">
        <v>793</v>
      </c>
      <c r="DO37" s="789" t="s">
        <v>793</v>
      </c>
      <c r="DP37" s="789" t="s">
        <v>793</v>
      </c>
      <c r="DQ37" s="789" t="s">
        <v>794</v>
      </c>
      <c r="DR37" s="789" t="s">
        <v>793</v>
      </c>
      <c r="DS37" s="789" t="s">
        <v>796</v>
      </c>
      <c r="DT37" s="789" t="s">
        <v>798</v>
      </c>
      <c r="DU37" s="789" t="s">
        <v>794</v>
      </c>
      <c r="DV37" s="1180">
        <f>COUNTA(E11:DV11,E24:DV24,E37:DU37)</f>
        <v>280</v>
      </c>
      <c r="DW37" s="1181"/>
      <c r="DY37" s="430"/>
    </row>
    <row r="38" spans="2:190" ht="17.25" customHeight="1">
      <c r="B38" s="505"/>
      <c r="C38" s="777"/>
      <c r="D38" s="776" t="s">
        <v>563</v>
      </c>
      <c r="E38" s="790" t="s">
        <v>793</v>
      </c>
      <c r="F38" s="789" t="s">
        <v>794</v>
      </c>
      <c r="G38" s="789" t="s">
        <v>793</v>
      </c>
      <c r="H38" s="789" t="s">
        <v>793</v>
      </c>
      <c r="I38" s="789" t="s">
        <v>798</v>
      </c>
      <c r="J38" s="789" t="s">
        <v>788</v>
      </c>
      <c r="K38" s="789" t="s">
        <v>798</v>
      </c>
      <c r="L38" s="789" t="s">
        <v>795</v>
      </c>
      <c r="M38" s="789" t="s">
        <v>795</v>
      </c>
      <c r="N38" s="789" t="s">
        <v>795</v>
      </c>
      <c r="O38" s="789" t="s">
        <v>798</v>
      </c>
      <c r="P38" s="789" t="s">
        <v>795</v>
      </c>
      <c r="Q38" s="789" t="s">
        <v>796</v>
      </c>
      <c r="R38" s="789" t="s">
        <v>790</v>
      </c>
      <c r="S38" s="789" t="s">
        <v>796</v>
      </c>
      <c r="T38" s="789" t="s">
        <v>794</v>
      </c>
      <c r="U38" s="789" t="s">
        <v>797</v>
      </c>
      <c r="V38" s="789" t="s">
        <v>795</v>
      </c>
      <c r="W38" s="789" t="s">
        <v>794</v>
      </c>
      <c r="X38" s="789" t="s">
        <v>797</v>
      </c>
      <c r="Y38" s="789" t="s">
        <v>798</v>
      </c>
      <c r="Z38" s="789" t="s">
        <v>793</v>
      </c>
      <c r="AA38" s="789" t="s">
        <v>795</v>
      </c>
      <c r="AB38" s="789" t="s">
        <v>794</v>
      </c>
      <c r="AC38" s="789" t="s">
        <v>793</v>
      </c>
      <c r="AD38" s="789" t="s">
        <v>793</v>
      </c>
      <c r="AE38" s="789" t="s">
        <v>795</v>
      </c>
      <c r="AF38" s="789" t="s">
        <v>794</v>
      </c>
      <c r="AG38" s="789" t="s">
        <v>798</v>
      </c>
      <c r="AH38" s="789" t="s">
        <v>798</v>
      </c>
      <c r="AI38" s="901" t="s">
        <v>795</v>
      </c>
      <c r="AJ38" s="790" t="s">
        <v>790</v>
      </c>
      <c r="AK38" s="789" t="s">
        <v>798</v>
      </c>
      <c r="AL38" s="789" t="s">
        <v>796</v>
      </c>
      <c r="AM38" s="789" t="s">
        <v>798</v>
      </c>
      <c r="AN38" s="789" t="s">
        <v>790</v>
      </c>
      <c r="AO38" s="789" t="s">
        <v>793</v>
      </c>
      <c r="AP38" s="789" t="s">
        <v>790</v>
      </c>
      <c r="AQ38" s="789" t="s">
        <v>796</v>
      </c>
      <c r="AR38" s="789"/>
      <c r="AS38" s="789"/>
      <c r="AT38" s="789"/>
      <c r="AU38" s="789"/>
      <c r="AV38" s="789"/>
      <c r="AW38" s="789"/>
      <c r="AX38" s="789"/>
      <c r="AY38" s="789" t="s">
        <v>793</v>
      </c>
      <c r="AZ38" s="789" t="s">
        <v>788</v>
      </c>
      <c r="BA38" s="789" t="s">
        <v>794</v>
      </c>
      <c r="BB38" s="789" t="s">
        <v>790</v>
      </c>
      <c r="BC38" s="789" t="s">
        <v>794</v>
      </c>
      <c r="BD38" s="789" t="s">
        <v>797</v>
      </c>
      <c r="BE38" s="789" t="s">
        <v>795</v>
      </c>
      <c r="BF38" s="789" t="s">
        <v>793</v>
      </c>
      <c r="BG38" s="789" t="s">
        <v>795</v>
      </c>
      <c r="BH38" s="789" t="s">
        <v>797</v>
      </c>
      <c r="BI38" s="789" t="s">
        <v>797</v>
      </c>
      <c r="BJ38" s="789" t="s">
        <v>795</v>
      </c>
      <c r="BK38" s="789" t="s">
        <v>793</v>
      </c>
      <c r="BL38" s="789" t="s">
        <v>794</v>
      </c>
      <c r="BM38" s="789" t="s">
        <v>788</v>
      </c>
      <c r="BN38" s="901" t="s">
        <v>790</v>
      </c>
      <c r="BO38" s="790" t="s">
        <v>798</v>
      </c>
      <c r="BP38" s="789" t="s">
        <v>798</v>
      </c>
      <c r="BQ38" s="789" t="s">
        <v>798</v>
      </c>
      <c r="BR38" s="789" t="s">
        <v>793</v>
      </c>
      <c r="BS38" s="789" t="s">
        <v>798</v>
      </c>
      <c r="BT38" s="789" t="s">
        <v>790</v>
      </c>
      <c r="BU38" s="789" t="s">
        <v>793</v>
      </c>
      <c r="BV38" s="789" t="s">
        <v>797</v>
      </c>
      <c r="BW38" s="789" t="s">
        <v>794</v>
      </c>
      <c r="BX38" s="789" t="s">
        <v>795</v>
      </c>
      <c r="BY38" s="789" t="s">
        <v>795</v>
      </c>
      <c r="BZ38" s="789" t="s">
        <v>798</v>
      </c>
      <c r="CA38" s="789" t="s">
        <v>795</v>
      </c>
      <c r="CB38" s="789" t="s">
        <v>798</v>
      </c>
      <c r="CC38" s="789" t="s">
        <v>798</v>
      </c>
      <c r="CD38" s="789" t="s">
        <v>793</v>
      </c>
      <c r="CE38" s="789" t="s">
        <v>794</v>
      </c>
      <c r="CF38" s="789" t="s">
        <v>795</v>
      </c>
      <c r="CG38" s="789" t="s">
        <v>795</v>
      </c>
      <c r="CH38" s="789" t="s">
        <v>796</v>
      </c>
      <c r="CI38" s="789" t="s">
        <v>794</v>
      </c>
      <c r="CJ38" s="789" t="s">
        <v>798</v>
      </c>
      <c r="CK38" s="789" t="s">
        <v>790</v>
      </c>
      <c r="CL38" s="789" t="s">
        <v>798</v>
      </c>
      <c r="CM38" s="789" t="s">
        <v>797</v>
      </c>
      <c r="CN38" s="789" t="s">
        <v>789</v>
      </c>
      <c r="CO38" s="789" t="s">
        <v>795</v>
      </c>
      <c r="CP38" s="789" t="s">
        <v>793</v>
      </c>
      <c r="CQ38" s="790"/>
      <c r="CR38" s="789"/>
      <c r="CS38" s="789"/>
      <c r="CT38" s="789"/>
      <c r="CU38" s="789"/>
      <c r="CV38" s="789"/>
      <c r="CW38" s="789"/>
      <c r="CX38" s="789" t="s">
        <v>796</v>
      </c>
      <c r="CY38" s="789" t="s">
        <v>793</v>
      </c>
      <c r="CZ38" s="789" t="s">
        <v>798</v>
      </c>
      <c r="DA38" s="789" t="s">
        <v>798</v>
      </c>
      <c r="DB38" s="789" t="s">
        <v>795</v>
      </c>
      <c r="DC38" s="789" t="s">
        <v>793</v>
      </c>
      <c r="DD38" s="789" t="s">
        <v>793</v>
      </c>
      <c r="DE38" s="789" t="s">
        <v>794</v>
      </c>
      <c r="DF38" s="789" t="s">
        <v>793</v>
      </c>
      <c r="DG38" s="789" t="s">
        <v>793</v>
      </c>
      <c r="DH38" s="789" t="s">
        <v>798</v>
      </c>
      <c r="DI38" s="789" t="s">
        <v>788</v>
      </c>
      <c r="DJ38" s="789" t="s">
        <v>798</v>
      </c>
      <c r="DK38" s="789" t="s">
        <v>795</v>
      </c>
      <c r="DL38" s="789" t="s">
        <v>795</v>
      </c>
      <c r="DM38" s="789" t="s">
        <v>795</v>
      </c>
      <c r="DN38" s="789" t="s">
        <v>798</v>
      </c>
      <c r="DO38" s="789" t="s">
        <v>795</v>
      </c>
      <c r="DP38" s="789" t="s">
        <v>796</v>
      </c>
      <c r="DQ38" s="789" t="s">
        <v>790</v>
      </c>
      <c r="DR38" s="789" t="s">
        <v>796</v>
      </c>
      <c r="DS38" s="789" t="s">
        <v>794</v>
      </c>
      <c r="DT38" s="789" t="s">
        <v>797</v>
      </c>
      <c r="DU38" s="901" t="s">
        <v>795</v>
      </c>
      <c r="DV38" s="1182">
        <f>COUNTA(E12:DV12,E25:DV25,E38:DU38)</f>
        <v>280</v>
      </c>
      <c r="DW38" s="1181"/>
      <c r="DY38" s="430"/>
    </row>
    <row r="39" spans="2:190" ht="17.25" customHeight="1">
      <c r="B39" s="950"/>
      <c r="C39" s="866" t="s">
        <v>542</v>
      </c>
      <c r="D39" s="951"/>
      <c r="E39" s="954" t="s">
        <v>445</v>
      </c>
      <c r="F39" s="954" t="s">
        <v>445</v>
      </c>
      <c r="G39" s="954" t="s">
        <v>445</v>
      </c>
      <c r="H39" s="954" t="s">
        <v>445</v>
      </c>
      <c r="I39" s="954"/>
      <c r="J39" s="954"/>
      <c r="K39" s="954" t="s">
        <v>445</v>
      </c>
      <c r="L39" s="954" t="s">
        <v>445</v>
      </c>
      <c r="M39" s="954" t="s">
        <v>445</v>
      </c>
      <c r="N39" s="954" t="s">
        <v>445</v>
      </c>
      <c r="O39" s="954" t="s">
        <v>445</v>
      </c>
      <c r="P39" s="954"/>
      <c r="Q39" s="954"/>
      <c r="R39" s="954" t="s">
        <v>445</v>
      </c>
      <c r="S39" s="954" t="s">
        <v>445</v>
      </c>
      <c r="T39" s="954" t="s">
        <v>445</v>
      </c>
      <c r="U39" s="954" t="s">
        <v>445</v>
      </c>
      <c r="V39" s="954" t="s">
        <v>445</v>
      </c>
      <c r="W39" s="954"/>
      <c r="X39" s="954"/>
      <c r="Y39" s="954" t="s">
        <v>445</v>
      </c>
      <c r="Z39" s="954" t="s">
        <v>445</v>
      </c>
      <c r="AA39" s="954" t="s">
        <v>445</v>
      </c>
      <c r="AB39" s="954" t="s">
        <v>445</v>
      </c>
      <c r="AC39" s="954" t="s">
        <v>445</v>
      </c>
      <c r="AD39" s="954"/>
      <c r="AE39" s="954"/>
      <c r="AF39" s="954" t="s">
        <v>445</v>
      </c>
      <c r="AG39" s="954" t="s">
        <v>445</v>
      </c>
      <c r="AH39" s="954" t="s">
        <v>445</v>
      </c>
      <c r="AI39" s="956" t="s">
        <v>445</v>
      </c>
      <c r="AJ39" s="954" t="s">
        <v>445</v>
      </c>
      <c r="AK39" s="954"/>
      <c r="AL39" s="954"/>
      <c r="AM39" s="954" t="s">
        <v>445</v>
      </c>
      <c r="AN39" s="954" t="s">
        <v>445</v>
      </c>
      <c r="AO39" s="954" t="s">
        <v>445</v>
      </c>
      <c r="AP39" s="954" t="s">
        <v>445</v>
      </c>
      <c r="AQ39" s="954" t="s">
        <v>445</v>
      </c>
      <c r="AR39" s="954"/>
      <c r="AS39" s="954"/>
      <c r="AT39" s="954" t="s">
        <v>445</v>
      </c>
      <c r="AU39" s="954" t="s">
        <v>445</v>
      </c>
      <c r="AV39" s="954" t="s">
        <v>445</v>
      </c>
      <c r="AW39" s="954" t="s">
        <v>445</v>
      </c>
      <c r="AX39" s="954" t="s">
        <v>445</v>
      </c>
      <c r="AY39" s="954"/>
      <c r="AZ39" s="954"/>
      <c r="BA39" s="954" t="s">
        <v>445</v>
      </c>
      <c r="BB39" s="954" t="s">
        <v>445</v>
      </c>
      <c r="BC39" s="954" t="s">
        <v>445</v>
      </c>
      <c r="BD39" s="954" t="s">
        <v>445</v>
      </c>
      <c r="BE39" s="954" t="s">
        <v>445</v>
      </c>
      <c r="BF39" s="954"/>
      <c r="BG39" s="954"/>
      <c r="BH39" s="954" t="s">
        <v>445</v>
      </c>
      <c r="BI39" s="953" t="s">
        <v>789</v>
      </c>
      <c r="BJ39" s="953" t="s">
        <v>790</v>
      </c>
      <c r="BK39" s="954" t="s">
        <v>445</v>
      </c>
      <c r="BL39" s="954" t="s">
        <v>445</v>
      </c>
      <c r="BM39" s="954"/>
      <c r="BN39" s="956"/>
      <c r="BO39" s="954" t="s">
        <v>445</v>
      </c>
      <c r="BP39" s="954" t="s">
        <v>445</v>
      </c>
      <c r="BQ39" s="954" t="s">
        <v>445</v>
      </c>
      <c r="BR39" s="954" t="s">
        <v>445</v>
      </c>
      <c r="BS39" s="954" t="s">
        <v>445</v>
      </c>
      <c r="BT39" s="954"/>
      <c r="BU39" s="954"/>
      <c r="BV39" s="954" t="s">
        <v>445</v>
      </c>
      <c r="BW39" s="954" t="s">
        <v>445</v>
      </c>
      <c r="BX39" s="954" t="s">
        <v>445</v>
      </c>
      <c r="BY39" s="954" t="s">
        <v>445</v>
      </c>
      <c r="BZ39" s="954" t="s">
        <v>445</v>
      </c>
      <c r="CA39" s="954"/>
      <c r="CB39" s="954"/>
      <c r="CC39" s="954" t="s">
        <v>445</v>
      </c>
      <c r="CD39" s="954" t="s">
        <v>445</v>
      </c>
      <c r="CE39" s="954" t="s">
        <v>445</v>
      </c>
      <c r="CF39" s="954" t="s">
        <v>445</v>
      </c>
      <c r="CG39" s="954" t="s">
        <v>445</v>
      </c>
      <c r="CH39" s="954"/>
      <c r="CI39" s="954"/>
      <c r="CJ39" s="954" t="s">
        <v>445</v>
      </c>
      <c r="CK39" s="954" t="s">
        <v>445</v>
      </c>
      <c r="CL39" s="954" t="s">
        <v>445</v>
      </c>
      <c r="CM39" s="954" t="s">
        <v>445</v>
      </c>
      <c r="CN39" s="954" t="s">
        <v>445</v>
      </c>
      <c r="CO39" s="954"/>
      <c r="CP39" s="956"/>
      <c r="CQ39" s="954" t="s">
        <v>445</v>
      </c>
      <c r="CR39" s="953" t="s">
        <v>797</v>
      </c>
      <c r="CS39" s="953" t="s">
        <v>798</v>
      </c>
      <c r="CT39" s="954" t="s">
        <v>445</v>
      </c>
      <c r="CU39" s="954" t="s">
        <v>445</v>
      </c>
      <c r="CV39" s="954"/>
      <c r="CW39" s="954"/>
      <c r="CX39" s="954" t="s">
        <v>445</v>
      </c>
      <c r="CY39" s="953" t="s">
        <v>796</v>
      </c>
      <c r="CZ39" s="953" t="s">
        <v>793</v>
      </c>
      <c r="DA39" s="954" t="s">
        <v>445</v>
      </c>
      <c r="DB39" s="954" t="s">
        <v>445</v>
      </c>
      <c r="DC39" s="954"/>
      <c r="DD39" s="954"/>
      <c r="DE39" s="954" t="s">
        <v>445</v>
      </c>
      <c r="DF39" s="953" t="s">
        <v>794</v>
      </c>
      <c r="DG39" s="953" t="s">
        <v>793</v>
      </c>
      <c r="DH39" s="954" t="s">
        <v>445</v>
      </c>
      <c r="DI39" s="954" t="s">
        <v>445</v>
      </c>
      <c r="DJ39" s="954"/>
      <c r="DK39" s="954"/>
      <c r="DL39" s="953" t="s">
        <v>793</v>
      </c>
      <c r="DM39" s="953" t="s">
        <v>793</v>
      </c>
      <c r="DN39" s="953" t="s">
        <v>794</v>
      </c>
      <c r="DO39" s="954" t="s">
        <v>445</v>
      </c>
      <c r="DP39" s="954" t="s">
        <v>445</v>
      </c>
      <c r="DQ39" s="954"/>
      <c r="DR39" s="954"/>
      <c r="DS39" s="954" t="s">
        <v>445</v>
      </c>
      <c r="DT39" s="953" t="s">
        <v>793</v>
      </c>
      <c r="DU39" s="958" t="s">
        <v>796</v>
      </c>
      <c r="DV39" s="1182">
        <f>COUNTA(E13:DV13,E26:DV26,E39:DU39)</f>
        <v>261</v>
      </c>
      <c r="DW39" s="1181"/>
      <c r="DY39" s="430"/>
    </row>
    <row r="40" spans="2:190" ht="17.25" customHeight="1">
      <c r="B40" s="854"/>
      <c r="C40" s="957" t="s">
        <v>781</v>
      </c>
      <c r="D40" s="855"/>
      <c r="E40" s="513" t="s">
        <v>445</v>
      </c>
      <c r="F40" s="513" t="s">
        <v>445</v>
      </c>
      <c r="G40" s="513"/>
      <c r="H40" s="513" t="s">
        <v>445</v>
      </c>
      <c r="I40" s="513" t="s">
        <v>445</v>
      </c>
      <c r="J40" s="513" t="s">
        <v>445</v>
      </c>
      <c r="K40" s="513" t="s">
        <v>445</v>
      </c>
      <c r="L40" s="513" t="s">
        <v>445</v>
      </c>
      <c r="M40" s="513" t="s">
        <v>445</v>
      </c>
      <c r="N40" s="513"/>
      <c r="O40" s="513" t="s">
        <v>445</v>
      </c>
      <c r="P40" s="513" t="s">
        <v>445</v>
      </c>
      <c r="Q40" s="513" t="s">
        <v>445</v>
      </c>
      <c r="R40" s="513" t="s">
        <v>445</v>
      </c>
      <c r="S40" s="513" t="s">
        <v>445</v>
      </c>
      <c r="T40" s="513" t="s">
        <v>445</v>
      </c>
      <c r="U40" s="513"/>
      <c r="V40" s="513" t="s">
        <v>445</v>
      </c>
      <c r="W40" s="513" t="s">
        <v>445</v>
      </c>
      <c r="X40" s="513" t="s">
        <v>445</v>
      </c>
      <c r="Y40" s="513" t="s">
        <v>445</v>
      </c>
      <c r="Z40" s="513" t="s">
        <v>445</v>
      </c>
      <c r="AA40" s="513" t="s">
        <v>445</v>
      </c>
      <c r="AB40" s="513"/>
      <c r="AC40" s="513" t="s">
        <v>445</v>
      </c>
      <c r="AD40" s="513" t="s">
        <v>445</v>
      </c>
      <c r="AE40" s="513" t="s">
        <v>445</v>
      </c>
      <c r="AF40" s="513" t="s">
        <v>445</v>
      </c>
      <c r="AG40" s="513" t="s">
        <v>445</v>
      </c>
      <c r="AH40" s="513" t="s">
        <v>445</v>
      </c>
      <c r="AI40" s="858"/>
      <c r="AJ40" s="513" t="s">
        <v>445</v>
      </c>
      <c r="AK40" s="513" t="s">
        <v>445</v>
      </c>
      <c r="AL40" s="513" t="s">
        <v>445</v>
      </c>
      <c r="AM40" s="513" t="s">
        <v>445</v>
      </c>
      <c r="AN40" s="513" t="s">
        <v>445</v>
      </c>
      <c r="AO40" s="513" t="s">
        <v>445</v>
      </c>
      <c r="AP40" s="513"/>
      <c r="AQ40" s="513" t="s">
        <v>445</v>
      </c>
      <c r="AR40" s="513" t="s">
        <v>445</v>
      </c>
      <c r="AS40" s="513" t="s">
        <v>445</v>
      </c>
      <c r="AT40" s="513" t="s">
        <v>445</v>
      </c>
      <c r="AU40" s="513" t="s">
        <v>445</v>
      </c>
      <c r="AV40" s="513" t="s">
        <v>445</v>
      </c>
      <c r="AW40" s="513"/>
      <c r="AX40" s="513" t="s">
        <v>445</v>
      </c>
      <c r="AY40" s="513" t="s">
        <v>445</v>
      </c>
      <c r="AZ40" s="513" t="s">
        <v>445</v>
      </c>
      <c r="BA40" s="513" t="s">
        <v>445</v>
      </c>
      <c r="BB40" s="513" t="s">
        <v>445</v>
      </c>
      <c r="BC40" s="513" t="s">
        <v>445</v>
      </c>
      <c r="BD40" s="513"/>
      <c r="BE40" s="513" t="s">
        <v>445</v>
      </c>
      <c r="BF40" s="513" t="s">
        <v>445</v>
      </c>
      <c r="BG40" s="513" t="s">
        <v>445</v>
      </c>
      <c r="BH40" s="513" t="s">
        <v>445</v>
      </c>
      <c r="BI40" s="513" t="s">
        <v>445</v>
      </c>
      <c r="BJ40" s="513" t="s">
        <v>445</v>
      </c>
      <c r="BK40" s="513"/>
      <c r="BL40" s="513" t="s">
        <v>445</v>
      </c>
      <c r="BM40" s="513" t="s">
        <v>445</v>
      </c>
      <c r="BN40" s="897" t="s">
        <v>793</v>
      </c>
      <c r="BO40" s="513" t="s">
        <v>445</v>
      </c>
      <c r="BP40" s="513" t="s">
        <v>445</v>
      </c>
      <c r="BQ40" s="513" t="s">
        <v>445</v>
      </c>
      <c r="BR40" s="513"/>
      <c r="BS40" s="513" t="s">
        <v>445</v>
      </c>
      <c r="BT40" s="513" t="s">
        <v>445</v>
      </c>
      <c r="BU40" s="513" t="s">
        <v>445</v>
      </c>
      <c r="BV40" s="513" t="s">
        <v>445</v>
      </c>
      <c r="BW40" s="513" t="s">
        <v>445</v>
      </c>
      <c r="BX40" s="513" t="s">
        <v>445</v>
      </c>
      <c r="BY40" s="513"/>
      <c r="BZ40" s="513" t="s">
        <v>445</v>
      </c>
      <c r="CA40" s="513" t="s">
        <v>445</v>
      </c>
      <c r="CB40" s="513" t="s">
        <v>445</v>
      </c>
      <c r="CC40" s="513" t="s">
        <v>445</v>
      </c>
      <c r="CD40" s="513" t="s">
        <v>445</v>
      </c>
      <c r="CE40" s="513" t="s">
        <v>445</v>
      </c>
      <c r="CF40" s="513"/>
      <c r="CG40" s="513" t="s">
        <v>445</v>
      </c>
      <c r="CH40" s="513" t="s">
        <v>445</v>
      </c>
      <c r="CI40" s="513" t="s">
        <v>445</v>
      </c>
      <c r="CJ40" s="513" t="s">
        <v>445</v>
      </c>
      <c r="CK40" s="513" t="s">
        <v>445</v>
      </c>
      <c r="CL40" s="513" t="s">
        <v>445</v>
      </c>
      <c r="CM40" s="513"/>
      <c r="CN40" s="513" t="s">
        <v>445</v>
      </c>
      <c r="CO40" s="513" t="s">
        <v>445</v>
      </c>
      <c r="CP40" s="897" t="s">
        <v>790</v>
      </c>
      <c r="CQ40" s="513" t="s">
        <v>445</v>
      </c>
      <c r="CR40" s="857" t="s">
        <v>790</v>
      </c>
      <c r="CS40" s="857" t="s">
        <v>794</v>
      </c>
      <c r="CT40" s="513"/>
      <c r="CU40" s="513" t="s">
        <v>445</v>
      </c>
      <c r="CV40" s="513" t="s">
        <v>445</v>
      </c>
      <c r="CW40" s="513" t="s">
        <v>445</v>
      </c>
      <c r="CX40" s="513" t="s">
        <v>445</v>
      </c>
      <c r="CY40" s="513" t="s">
        <v>445</v>
      </c>
      <c r="CZ40" s="513" t="s">
        <v>445</v>
      </c>
      <c r="DA40" s="513"/>
      <c r="DB40" s="513" t="s">
        <v>445</v>
      </c>
      <c r="DC40" s="513" t="s">
        <v>445</v>
      </c>
      <c r="DD40" s="513" t="s">
        <v>445</v>
      </c>
      <c r="DE40" s="513" t="s">
        <v>445</v>
      </c>
      <c r="DF40" s="513" t="s">
        <v>445</v>
      </c>
      <c r="DG40" s="513" t="s">
        <v>445</v>
      </c>
      <c r="DH40" s="513"/>
      <c r="DI40" s="513" t="s">
        <v>445</v>
      </c>
      <c r="DJ40" s="513" t="s">
        <v>445</v>
      </c>
      <c r="DK40" s="513" t="s">
        <v>445</v>
      </c>
      <c r="DL40" s="513" t="s">
        <v>445</v>
      </c>
      <c r="DM40" s="513" t="s">
        <v>445</v>
      </c>
      <c r="DN40" s="513" t="s">
        <v>445</v>
      </c>
      <c r="DO40" s="513"/>
      <c r="DP40" s="513" t="s">
        <v>445</v>
      </c>
      <c r="DQ40" s="513" t="s">
        <v>445</v>
      </c>
      <c r="DR40" s="513" t="s">
        <v>445</v>
      </c>
      <c r="DS40" s="513" t="s">
        <v>445</v>
      </c>
      <c r="DT40" s="857" t="s">
        <v>793</v>
      </c>
      <c r="DU40" s="897" t="s">
        <v>794</v>
      </c>
      <c r="DV40" s="1183">
        <f>COUNTA(E14:DV14,E27:DV27,E40:DU40)</f>
        <v>313</v>
      </c>
      <c r="DW40" s="1184"/>
      <c r="DY40" s="430"/>
    </row>
    <row r="41" spans="2:190" ht="9" customHeight="1">
      <c r="GH41" s="430"/>
    </row>
    <row r="42" spans="2:190" ht="18.75" customHeight="1">
      <c r="B42" s="479"/>
      <c r="C42" s="423"/>
      <c r="D42" s="423"/>
      <c r="E42" s="423"/>
      <c r="F42" s="423"/>
      <c r="G42" s="423"/>
      <c r="H42" s="423"/>
      <c r="I42" s="423"/>
      <c r="J42" s="423"/>
      <c r="K42" s="423"/>
      <c r="L42" s="423"/>
      <c r="M42" s="423"/>
      <c r="N42" s="423"/>
      <c r="O42" s="423"/>
      <c r="P42" s="423"/>
      <c r="Q42" s="423"/>
      <c r="R42" s="423"/>
      <c r="S42" s="423"/>
      <c r="T42" s="423"/>
      <c r="U42" s="423"/>
      <c r="V42" s="423"/>
      <c r="W42" s="430"/>
      <c r="X42" s="430"/>
      <c r="Y42" s="430"/>
      <c r="Z42" s="430"/>
      <c r="AA42" s="430"/>
      <c r="AB42" s="430"/>
      <c r="AC42" s="430"/>
      <c r="AD42" s="430"/>
      <c r="AE42" s="430"/>
      <c r="AF42" s="430"/>
      <c r="AG42" s="430"/>
      <c r="AH42" s="430"/>
      <c r="AI42" s="430"/>
      <c r="AJ42" s="430"/>
      <c r="AK42" s="430"/>
      <c r="AL42" s="430"/>
      <c r="AM42" s="430"/>
      <c r="AN42" s="430"/>
      <c r="AO42" s="430"/>
      <c r="AP42" s="430"/>
      <c r="AQ42" s="430"/>
      <c r="AR42" s="430"/>
      <c r="AS42" s="430"/>
      <c r="AT42" s="430"/>
      <c r="AU42" s="430"/>
      <c r="AV42" s="430"/>
      <c r="AW42" s="430"/>
      <c r="AX42" s="430"/>
      <c r="AY42" s="430"/>
      <c r="AZ42" s="430"/>
      <c r="BA42" s="430"/>
      <c r="BB42" s="430"/>
      <c r="BC42" s="430"/>
      <c r="BD42" s="430"/>
      <c r="BE42" s="430"/>
      <c r="BF42" s="430"/>
      <c r="DN42" s="415"/>
      <c r="DO42" s="415"/>
      <c r="FR42" s="415"/>
      <c r="FS42" s="415"/>
      <c r="FT42" s="415"/>
      <c r="FU42" s="415"/>
      <c r="FV42" s="415"/>
      <c r="FW42" s="415"/>
      <c r="GH42" s="430"/>
    </row>
    <row r="43" spans="2:190" ht="18.75" customHeight="1">
      <c r="B43" s="479" t="s">
        <v>748</v>
      </c>
      <c r="C43" s="423"/>
      <c r="D43" s="423"/>
      <c r="E43" s="423"/>
      <c r="F43" s="423"/>
      <c r="G43" s="423"/>
      <c r="H43" s="423"/>
      <c r="I43" s="423"/>
      <c r="J43" s="423"/>
      <c r="K43" s="423"/>
      <c r="L43" s="423"/>
      <c r="M43" s="423"/>
      <c r="N43" s="423"/>
      <c r="O43" s="423"/>
      <c r="P43" s="423"/>
      <c r="Q43" s="423"/>
      <c r="R43" s="423"/>
      <c r="S43" s="423"/>
      <c r="T43" s="423"/>
      <c r="U43" s="423"/>
      <c r="V43" s="423"/>
      <c r="W43" s="430"/>
      <c r="X43" s="430"/>
      <c r="Y43" s="430"/>
      <c r="Z43" s="430"/>
      <c r="AA43" s="430"/>
      <c r="AB43" s="430"/>
      <c r="AC43" s="430"/>
      <c r="AD43" s="430"/>
      <c r="AE43" s="430"/>
      <c r="AF43" s="430"/>
      <c r="AG43" s="430"/>
      <c r="AH43" s="430"/>
      <c r="AI43" s="430"/>
      <c r="AJ43" s="430"/>
      <c r="AK43" s="430"/>
      <c r="AL43" s="430"/>
      <c r="AM43" s="430"/>
      <c r="AN43" s="430"/>
      <c r="AO43" s="430"/>
      <c r="AP43" s="430"/>
      <c r="AQ43" s="430"/>
      <c r="AR43" s="430"/>
      <c r="AS43" s="430"/>
      <c r="AT43" s="430"/>
      <c r="AU43" s="430"/>
      <c r="AV43" s="430"/>
      <c r="AW43" s="430"/>
      <c r="AX43" s="430"/>
      <c r="AY43" s="430"/>
      <c r="AZ43" s="430"/>
      <c r="BA43" s="430"/>
      <c r="BB43" s="430"/>
      <c r="BC43" s="430"/>
      <c r="BD43" s="430"/>
      <c r="BE43" s="430"/>
      <c r="BF43" s="430"/>
      <c r="DN43" s="415"/>
      <c r="DO43" s="415"/>
      <c r="FR43" s="415"/>
      <c r="FS43" s="415"/>
      <c r="FT43" s="415"/>
      <c r="FU43" s="415"/>
      <c r="FV43" s="415"/>
      <c r="FW43" s="415"/>
      <c r="GH43" s="430"/>
    </row>
    <row r="44" spans="2:190" ht="18.75" customHeight="1">
      <c r="B44" s="514" t="s">
        <v>562</v>
      </c>
      <c r="C44" s="430"/>
      <c r="D44" s="430"/>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0"/>
      <c r="AK44" s="430"/>
      <c r="AL44" s="430"/>
      <c r="AM44" s="430"/>
      <c r="AN44" s="430"/>
      <c r="AO44" s="430"/>
      <c r="AP44" s="430"/>
      <c r="AQ44" s="430"/>
      <c r="AR44" s="430"/>
      <c r="AS44" s="430"/>
      <c r="AT44" s="430"/>
      <c r="AU44" s="430"/>
      <c r="AV44" s="430"/>
      <c r="AW44" s="430"/>
      <c r="AX44" s="430"/>
      <c r="AY44" s="430"/>
      <c r="AZ44" s="430"/>
      <c r="BA44" s="430"/>
      <c r="BB44" s="430"/>
      <c r="BC44" s="430"/>
      <c r="BD44" s="430"/>
      <c r="BE44" s="430"/>
      <c r="BF44" s="430"/>
      <c r="CQ44" s="431"/>
      <c r="CR44" s="431"/>
      <c r="CS44" s="431"/>
      <c r="CT44" s="415"/>
      <c r="CU44" s="415"/>
      <c r="CV44" s="415"/>
      <c r="CW44" s="415"/>
      <c r="CX44" s="415"/>
      <c r="CY44" s="415"/>
      <c r="CZ44" s="415"/>
      <c r="DA44" s="415"/>
      <c r="DB44" s="415"/>
      <c r="DC44" s="415"/>
      <c r="DD44" s="415"/>
      <c r="DE44" s="415"/>
      <c r="DF44" s="415"/>
      <c r="DG44" s="415"/>
      <c r="DH44" s="415"/>
      <c r="DI44" s="415"/>
      <c r="DJ44" s="415"/>
      <c r="DK44" s="415"/>
      <c r="DL44" s="415"/>
      <c r="DM44" s="415"/>
      <c r="DN44" s="431"/>
      <c r="DP44" s="415"/>
      <c r="DQ44" s="415"/>
      <c r="DR44" s="415"/>
      <c r="DS44" s="415"/>
      <c r="DT44" s="415"/>
      <c r="DU44" s="415"/>
      <c r="DV44" s="415"/>
      <c r="DW44" s="415"/>
      <c r="GH44" s="430"/>
    </row>
    <row r="45" spans="2:190" ht="18.75" customHeight="1">
      <c r="B45" s="515" t="s">
        <v>749</v>
      </c>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c r="AD45" s="516"/>
      <c r="AE45" s="516"/>
      <c r="AF45" s="516"/>
      <c r="AG45" s="516"/>
      <c r="AH45" s="516"/>
      <c r="AI45" s="516"/>
      <c r="AJ45" s="516"/>
      <c r="AK45" s="516"/>
      <c r="AL45" s="516"/>
      <c r="AM45" s="516"/>
      <c r="AN45" s="516"/>
      <c r="AO45" s="516"/>
      <c r="AP45" s="516"/>
      <c r="AQ45" s="516"/>
      <c r="AR45" s="516"/>
      <c r="AS45" s="516"/>
      <c r="AT45" s="516"/>
      <c r="AU45" s="516"/>
      <c r="AV45" s="516"/>
      <c r="AW45" s="516"/>
      <c r="AX45" s="516"/>
      <c r="AY45" s="516"/>
      <c r="AZ45" s="516"/>
      <c r="BA45" s="516"/>
      <c r="BB45" s="516"/>
      <c r="BC45" s="516"/>
      <c r="BD45" s="516"/>
      <c r="BE45" s="516"/>
      <c r="BF45" s="516"/>
      <c r="CQ45" s="431"/>
      <c r="CR45" s="512"/>
      <c r="CS45" s="431"/>
      <c r="CT45" s="431"/>
      <c r="CU45" s="431"/>
      <c r="CV45" s="431"/>
      <c r="CW45" s="431"/>
      <c r="CX45" s="431"/>
      <c r="CY45" s="431"/>
      <c r="CZ45" s="431"/>
      <c r="DA45" s="431"/>
      <c r="DB45" s="431"/>
      <c r="DC45" s="431"/>
      <c r="DD45" s="431"/>
      <c r="DE45" s="431"/>
      <c r="DF45" s="431"/>
      <c r="DG45" s="431"/>
      <c r="DH45" s="431"/>
      <c r="DI45" s="431"/>
      <c r="DJ45" s="431"/>
      <c r="DK45" s="431"/>
      <c r="DL45" s="431"/>
      <c r="DM45" s="431"/>
      <c r="DN45" s="431"/>
      <c r="GH45" s="430"/>
    </row>
    <row r="46" spans="2:190" ht="18.75" customHeight="1">
      <c r="B46" s="515" t="s">
        <v>561</v>
      </c>
      <c r="C46" s="516"/>
      <c r="D46" s="516"/>
      <c r="E46" s="516"/>
      <c r="F46" s="516"/>
      <c r="G46" s="516"/>
      <c r="H46" s="516"/>
      <c r="I46" s="516"/>
      <c r="J46" s="516"/>
      <c r="K46" s="516"/>
      <c r="L46" s="516"/>
      <c r="M46" s="516"/>
      <c r="N46" s="516"/>
      <c r="O46" s="516"/>
      <c r="P46" s="516"/>
      <c r="Q46" s="516"/>
      <c r="R46" s="516"/>
      <c r="S46" s="516"/>
      <c r="T46" s="516"/>
      <c r="U46" s="516"/>
      <c r="V46" s="516"/>
      <c r="W46" s="516"/>
      <c r="X46" s="516"/>
      <c r="Y46" s="516"/>
      <c r="Z46" s="516"/>
      <c r="AA46" s="516"/>
      <c r="AB46" s="516"/>
      <c r="AC46" s="516"/>
      <c r="AD46" s="516"/>
      <c r="AE46" s="516"/>
      <c r="AF46" s="516"/>
      <c r="AG46" s="516"/>
      <c r="AH46" s="516"/>
      <c r="AI46" s="516"/>
      <c r="AJ46" s="516"/>
      <c r="AK46" s="516"/>
      <c r="AL46" s="516"/>
      <c r="AM46" s="516"/>
      <c r="AN46" s="516"/>
      <c r="AO46" s="516"/>
      <c r="AP46" s="516"/>
      <c r="AQ46" s="516"/>
      <c r="AR46" s="516"/>
      <c r="AS46" s="516"/>
      <c r="AT46" s="516"/>
      <c r="AU46" s="516"/>
      <c r="AV46" s="516"/>
      <c r="AW46" s="516"/>
      <c r="AX46" s="516"/>
      <c r="AY46" s="516"/>
      <c r="AZ46" s="516"/>
      <c r="BA46" s="516"/>
      <c r="BB46" s="516"/>
      <c r="BC46" s="516"/>
      <c r="BD46" s="516"/>
      <c r="BE46" s="516"/>
      <c r="BF46" s="516"/>
      <c r="CQ46" s="431"/>
      <c r="CR46" s="512"/>
      <c r="CS46" s="431"/>
      <c r="CT46" s="431"/>
      <c r="CU46" s="431"/>
      <c r="CV46" s="431"/>
      <c r="CW46" s="431"/>
      <c r="CX46" s="431"/>
      <c r="CY46" s="431"/>
      <c r="CZ46" s="431"/>
      <c r="DA46" s="431"/>
      <c r="DB46" s="431"/>
      <c r="DC46" s="431"/>
      <c r="DD46" s="431"/>
      <c r="DE46" s="431"/>
      <c r="DF46" s="431"/>
      <c r="DG46" s="431"/>
      <c r="DH46" s="431"/>
      <c r="DI46" s="431"/>
      <c r="DJ46" s="431"/>
      <c r="DK46" s="431"/>
      <c r="DL46" s="431"/>
      <c r="DM46" s="431"/>
      <c r="DN46" s="431"/>
      <c r="GH46" s="430"/>
    </row>
    <row r="47" spans="2:190" ht="18.75" customHeight="1">
      <c r="B47" s="515" t="s">
        <v>560</v>
      </c>
      <c r="C47" s="516"/>
      <c r="D47" s="516"/>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6"/>
      <c r="AI47" s="516"/>
      <c r="AJ47" s="516"/>
      <c r="AK47" s="516"/>
      <c r="AL47" s="516"/>
      <c r="AM47" s="516"/>
      <c r="AN47" s="516"/>
      <c r="AO47" s="516"/>
      <c r="AP47" s="516"/>
      <c r="AQ47" s="516"/>
      <c r="AR47" s="516"/>
      <c r="AS47" s="516"/>
      <c r="AT47" s="516"/>
      <c r="AU47" s="516"/>
      <c r="AV47" s="516"/>
      <c r="AW47" s="516"/>
      <c r="AX47" s="516"/>
      <c r="AY47" s="516"/>
      <c r="AZ47" s="516"/>
      <c r="BA47" s="516"/>
      <c r="BB47" s="516"/>
      <c r="BC47" s="516"/>
      <c r="BD47" s="516"/>
      <c r="BE47" s="516"/>
      <c r="BF47" s="516"/>
      <c r="CQ47" s="431"/>
      <c r="CR47" s="431"/>
      <c r="CS47" s="431"/>
      <c r="CT47" s="431"/>
      <c r="CU47" s="431"/>
      <c r="CV47" s="431"/>
      <c r="CW47" s="431"/>
      <c r="CX47" s="431"/>
      <c r="CY47" s="431"/>
      <c r="CZ47" s="431"/>
      <c r="DA47" s="431"/>
      <c r="DB47" s="431"/>
      <c r="DC47" s="431"/>
      <c r="DD47" s="431"/>
      <c r="DE47" s="431"/>
      <c r="DF47" s="431"/>
      <c r="DG47" s="431"/>
      <c r="DH47" s="431"/>
      <c r="DI47" s="431"/>
      <c r="DJ47" s="431"/>
      <c r="DK47" s="431"/>
      <c r="DL47" s="431"/>
      <c r="DM47" s="431"/>
      <c r="DN47" s="431"/>
      <c r="GH47" s="430"/>
    </row>
    <row r="48" spans="2:190" ht="18.75" customHeight="1">
      <c r="B48" s="515" t="s">
        <v>750</v>
      </c>
      <c r="C48" s="516"/>
      <c r="D48" s="516"/>
      <c r="E48" s="516"/>
      <c r="F48" s="516"/>
      <c r="G48" s="516"/>
      <c r="H48" s="516"/>
      <c r="I48" s="516"/>
      <c r="J48" s="516"/>
      <c r="K48" s="516"/>
      <c r="L48" s="516"/>
      <c r="M48" s="516"/>
      <c r="N48" s="516"/>
      <c r="O48" s="516"/>
      <c r="P48" s="516"/>
      <c r="Q48" s="516"/>
      <c r="R48" s="516"/>
      <c r="S48" s="516"/>
      <c r="T48" s="516"/>
      <c r="U48" s="516"/>
      <c r="V48" s="516"/>
      <c r="W48" s="516"/>
      <c r="X48" s="516"/>
      <c r="Y48" s="516"/>
      <c r="Z48" s="516"/>
      <c r="AA48" s="516"/>
      <c r="AB48" s="516"/>
      <c r="AC48" s="516"/>
      <c r="AD48" s="516"/>
      <c r="AE48" s="516"/>
      <c r="AF48" s="516"/>
      <c r="AG48" s="516"/>
      <c r="AH48" s="516"/>
      <c r="AI48" s="516"/>
      <c r="AJ48" s="516"/>
      <c r="AK48" s="516"/>
      <c r="AL48" s="516"/>
      <c r="AM48" s="516"/>
      <c r="AN48" s="516"/>
      <c r="AO48" s="516"/>
      <c r="AP48" s="516"/>
      <c r="AQ48" s="516"/>
      <c r="AR48" s="516"/>
      <c r="AS48" s="516"/>
      <c r="AT48" s="516"/>
      <c r="AU48" s="516"/>
      <c r="AV48" s="516"/>
      <c r="AW48" s="516"/>
      <c r="AX48" s="516"/>
      <c r="AY48" s="516"/>
      <c r="AZ48" s="516"/>
      <c r="BA48" s="516"/>
      <c r="BB48" s="516"/>
      <c r="BC48" s="516"/>
      <c r="BD48" s="516"/>
      <c r="BE48" s="516"/>
      <c r="BF48" s="516"/>
      <c r="CQ48" s="431"/>
      <c r="CR48" s="431"/>
      <c r="CS48" s="431"/>
      <c r="CT48" s="431"/>
      <c r="CU48" s="431"/>
      <c r="CV48" s="431"/>
      <c r="CW48" s="431"/>
      <c r="CX48" s="431"/>
      <c r="CY48" s="431"/>
      <c r="CZ48" s="431"/>
      <c r="DA48" s="431"/>
      <c r="DB48" s="431"/>
      <c r="DC48" s="431"/>
      <c r="DD48" s="431"/>
      <c r="DE48" s="431"/>
      <c r="DF48" s="431"/>
      <c r="DG48" s="431"/>
      <c r="DH48" s="431"/>
      <c r="DI48" s="431"/>
      <c r="DJ48" s="431"/>
      <c r="DK48" s="431"/>
      <c r="DL48" s="431"/>
      <c r="DM48" s="431"/>
      <c r="DN48" s="431"/>
      <c r="GH48" s="430"/>
    </row>
    <row r="49" spans="2:190" ht="18.75" customHeight="1">
      <c r="B49" s="514" t="s">
        <v>559</v>
      </c>
      <c r="C49" s="516"/>
      <c r="D49" s="516"/>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6"/>
      <c r="AI49" s="516"/>
      <c r="AJ49" s="516"/>
      <c r="AK49" s="516"/>
      <c r="AL49" s="516"/>
      <c r="AM49" s="516"/>
      <c r="AN49" s="516"/>
      <c r="AO49" s="516"/>
      <c r="AP49" s="516"/>
      <c r="AQ49" s="516"/>
      <c r="AR49" s="516"/>
      <c r="AS49" s="516"/>
      <c r="AT49" s="516"/>
      <c r="AU49" s="516"/>
      <c r="AV49" s="516"/>
      <c r="AW49" s="516"/>
      <c r="AX49" s="516"/>
      <c r="AY49" s="516"/>
      <c r="AZ49" s="516"/>
      <c r="BA49" s="516"/>
      <c r="BB49" s="516"/>
      <c r="BC49" s="516"/>
      <c r="BD49" s="516"/>
      <c r="BE49" s="516"/>
      <c r="BF49" s="516"/>
      <c r="CQ49" s="431"/>
      <c r="CR49" s="431"/>
      <c r="CS49" s="431"/>
      <c r="CT49" s="431"/>
      <c r="CU49" s="431"/>
      <c r="CV49" s="431"/>
      <c r="CW49" s="431"/>
      <c r="CX49" s="431"/>
      <c r="CY49" s="431"/>
      <c r="CZ49" s="431"/>
      <c r="DA49" s="431"/>
      <c r="DB49" s="431"/>
      <c r="DC49" s="431"/>
      <c r="DD49" s="431"/>
      <c r="DE49" s="431"/>
      <c r="DF49" s="431"/>
      <c r="DG49" s="431"/>
      <c r="DH49" s="431"/>
      <c r="DI49" s="431"/>
      <c r="DJ49" s="431"/>
      <c r="DK49" s="431"/>
      <c r="DL49" s="431"/>
      <c r="DM49" s="431"/>
      <c r="DN49" s="431"/>
      <c r="GH49" s="430"/>
    </row>
    <row r="50" spans="2:190" ht="18.75" customHeight="1">
      <c r="B50" s="514" t="s">
        <v>756</v>
      </c>
      <c r="BG50" s="430"/>
      <c r="BH50" s="430"/>
      <c r="BI50" s="430"/>
      <c r="BJ50" s="430"/>
      <c r="BK50" s="430"/>
      <c r="BL50" s="430"/>
      <c r="BM50" s="430"/>
      <c r="BN50" s="430"/>
      <c r="BO50" s="430"/>
      <c r="BP50" s="430"/>
      <c r="BQ50" s="430"/>
      <c r="BR50" s="430"/>
      <c r="BS50" s="430"/>
      <c r="BT50" s="430"/>
      <c r="BU50" s="430"/>
      <c r="BV50" s="430"/>
      <c r="BW50" s="430"/>
      <c r="BX50" s="430"/>
      <c r="BY50" s="430"/>
      <c r="BZ50" s="430"/>
      <c r="CA50" s="430"/>
      <c r="CB50" s="430"/>
      <c r="CC50" s="430"/>
      <c r="CD50" s="430"/>
      <c r="CE50" s="430"/>
      <c r="CF50" s="430"/>
      <c r="CG50" s="430"/>
      <c r="CH50" s="430"/>
      <c r="CI50" s="430"/>
      <c r="CJ50" s="430"/>
      <c r="CK50" s="430"/>
      <c r="CL50" s="430"/>
      <c r="CM50" s="430"/>
      <c r="CN50" s="430"/>
      <c r="CO50" s="430"/>
      <c r="CP50" s="430"/>
      <c r="CQ50" s="430"/>
      <c r="CR50" s="430"/>
      <c r="CS50" s="430"/>
      <c r="CT50" s="430"/>
      <c r="CU50" s="430"/>
      <c r="CV50" s="430"/>
      <c r="CW50" s="430"/>
      <c r="CX50" s="430"/>
      <c r="CY50" s="430"/>
      <c r="CZ50" s="430"/>
      <c r="DA50" s="430"/>
      <c r="DB50" s="430"/>
      <c r="DC50" s="430"/>
      <c r="DD50" s="430"/>
      <c r="DE50" s="430"/>
      <c r="DF50" s="430"/>
      <c r="DG50" s="430"/>
      <c r="DH50" s="430"/>
      <c r="DI50" s="430"/>
      <c r="DJ50" s="430"/>
      <c r="DK50" s="430"/>
      <c r="DL50" s="430"/>
      <c r="DM50" s="430"/>
      <c r="DN50" s="430"/>
      <c r="DO50" s="430"/>
      <c r="DP50" s="430"/>
      <c r="DQ50" s="430"/>
      <c r="DR50" s="430"/>
      <c r="DS50" s="430"/>
      <c r="DT50" s="430"/>
      <c r="DU50" s="430"/>
      <c r="DV50" s="430"/>
      <c r="DW50" s="430"/>
      <c r="DX50" s="430"/>
      <c r="DY50" s="430"/>
      <c r="DZ50" s="430"/>
      <c r="EA50" s="430"/>
      <c r="EB50" s="430"/>
      <c r="EC50" s="430"/>
      <c r="ED50" s="430"/>
      <c r="EE50" s="430"/>
      <c r="EF50" s="430"/>
      <c r="EG50" s="430"/>
      <c r="EH50" s="430"/>
      <c r="EI50" s="430"/>
      <c r="EJ50" s="430"/>
      <c r="EK50" s="430"/>
      <c r="EL50" s="430"/>
      <c r="EM50" s="430"/>
      <c r="EN50" s="430"/>
      <c r="EO50" s="430"/>
      <c r="EP50" s="430"/>
      <c r="EQ50" s="430"/>
      <c r="ER50" s="430"/>
      <c r="ES50" s="430"/>
      <c r="ET50" s="430"/>
      <c r="EU50" s="430"/>
      <c r="EV50" s="430"/>
      <c r="EW50" s="430"/>
      <c r="EX50" s="430"/>
      <c r="EY50" s="430"/>
      <c r="EZ50" s="430"/>
      <c r="FA50" s="430"/>
      <c r="FB50" s="430"/>
      <c r="FC50" s="430"/>
      <c r="FD50" s="430"/>
      <c r="FE50" s="430"/>
      <c r="FF50" s="430"/>
      <c r="FG50" s="430"/>
      <c r="FH50" s="430"/>
      <c r="FI50" s="430"/>
      <c r="FJ50" s="430"/>
      <c r="FK50" s="430"/>
      <c r="FL50" s="430"/>
      <c r="FM50" s="430"/>
      <c r="FN50" s="430"/>
      <c r="FO50" s="430"/>
      <c r="FP50" s="430"/>
      <c r="FQ50" s="430"/>
      <c r="FR50" s="430"/>
      <c r="FS50" s="430"/>
      <c r="FT50" s="430"/>
      <c r="FU50" s="430"/>
      <c r="FV50" s="430"/>
      <c r="FW50" s="430"/>
      <c r="FX50" s="430"/>
      <c r="FY50" s="430"/>
      <c r="FZ50" s="430"/>
      <c r="GA50" s="430"/>
      <c r="GB50" s="430"/>
      <c r="GC50" s="430"/>
      <c r="GD50" s="430"/>
      <c r="GE50" s="430"/>
      <c r="GF50" s="430"/>
      <c r="GH50" s="430"/>
    </row>
    <row r="51" spans="2:190" ht="18.75" customHeight="1">
      <c r="B51" s="514" t="s">
        <v>757</v>
      </c>
      <c r="BG51" s="430"/>
      <c r="BH51" s="430"/>
      <c r="BI51" s="430"/>
      <c r="BJ51" s="430"/>
      <c r="BK51" s="430"/>
      <c r="BL51" s="430"/>
      <c r="BM51" s="430"/>
      <c r="BN51" s="430"/>
      <c r="BO51" s="430"/>
      <c r="BP51" s="430"/>
      <c r="BQ51" s="430"/>
      <c r="BR51" s="430"/>
      <c r="BS51" s="430"/>
      <c r="BT51" s="430"/>
      <c r="BU51" s="430"/>
      <c r="BV51" s="430"/>
      <c r="BW51" s="430"/>
      <c r="BX51" s="430"/>
      <c r="BY51" s="430"/>
      <c r="BZ51" s="430"/>
      <c r="CA51" s="430"/>
      <c r="CB51" s="430"/>
      <c r="CC51" s="430"/>
      <c r="CD51" s="430"/>
      <c r="CE51" s="430"/>
      <c r="CF51" s="430"/>
      <c r="CG51" s="430"/>
      <c r="CH51" s="430"/>
      <c r="CI51" s="430"/>
      <c r="CJ51" s="430"/>
      <c r="CK51" s="430"/>
      <c r="CL51" s="430"/>
      <c r="CM51" s="430"/>
      <c r="CN51" s="430"/>
      <c r="CO51" s="430"/>
      <c r="CP51" s="430"/>
      <c r="CQ51" s="430"/>
      <c r="CR51" s="430"/>
      <c r="CS51" s="430"/>
      <c r="CT51" s="430"/>
      <c r="CU51" s="430"/>
      <c r="CV51" s="430"/>
      <c r="CW51" s="430"/>
      <c r="CX51" s="430"/>
      <c r="CY51" s="430"/>
      <c r="CZ51" s="430"/>
      <c r="DA51" s="430"/>
      <c r="DB51" s="430"/>
      <c r="DC51" s="430"/>
      <c r="DD51" s="430"/>
      <c r="DE51" s="430"/>
      <c r="DF51" s="430"/>
      <c r="DG51" s="430"/>
      <c r="DH51" s="430"/>
      <c r="DI51" s="430"/>
      <c r="DJ51" s="430"/>
      <c r="DK51" s="430"/>
      <c r="DL51" s="430"/>
      <c r="DM51" s="430"/>
      <c r="DN51" s="430"/>
      <c r="DO51" s="430"/>
      <c r="DP51" s="430"/>
      <c r="DQ51" s="430"/>
      <c r="DR51" s="430"/>
      <c r="DS51" s="430"/>
      <c r="DT51" s="430"/>
      <c r="DU51" s="430"/>
      <c r="DV51" s="430"/>
      <c r="DW51" s="430"/>
      <c r="DX51" s="430"/>
      <c r="DY51" s="430"/>
      <c r="DZ51" s="430"/>
      <c r="EA51" s="430"/>
      <c r="EB51" s="430"/>
      <c r="EC51" s="430"/>
      <c r="ED51" s="430"/>
      <c r="EE51" s="430"/>
      <c r="EF51" s="430"/>
      <c r="EG51" s="430"/>
      <c r="EH51" s="430"/>
      <c r="EI51" s="430"/>
      <c r="EJ51" s="430"/>
      <c r="EK51" s="430"/>
      <c r="EL51" s="430"/>
      <c r="EM51" s="430"/>
      <c r="EN51" s="430"/>
      <c r="EO51" s="430"/>
      <c r="EP51" s="430"/>
      <c r="EQ51" s="430"/>
      <c r="ER51" s="430"/>
      <c r="ES51" s="430"/>
      <c r="ET51" s="430"/>
      <c r="EU51" s="430"/>
      <c r="EV51" s="430"/>
      <c r="EW51" s="430"/>
      <c r="EX51" s="430"/>
      <c r="EY51" s="430"/>
      <c r="EZ51" s="430"/>
      <c r="FA51" s="430"/>
      <c r="FB51" s="430"/>
      <c r="FC51" s="430"/>
      <c r="FD51" s="430"/>
      <c r="FE51" s="430"/>
      <c r="FF51" s="430"/>
      <c r="FG51" s="430"/>
      <c r="FH51" s="430"/>
      <c r="FI51" s="430"/>
      <c r="FJ51" s="430"/>
      <c r="FK51" s="430"/>
      <c r="FL51" s="430"/>
      <c r="FM51" s="430"/>
      <c r="FN51" s="430"/>
      <c r="FO51" s="430"/>
      <c r="FP51" s="430"/>
      <c r="FQ51" s="430"/>
      <c r="FR51" s="430"/>
      <c r="FS51" s="430"/>
      <c r="FT51" s="430"/>
      <c r="FU51" s="430"/>
      <c r="FV51" s="430"/>
      <c r="FW51" s="430"/>
      <c r="FX51" s="430"/>
      <c r="FY51" s="430"/>
      <c r="FZ51" s="430"/>
      <c r="GA51" s="430"/>
      <c r="GB51" s="430"/>
      <c r="GC51" s="430"/>
      <c r="GD51" s="430"/>
      <c r="GE51" s="430"/>
      <c r="GF51" s="430"/>
      <c r="GH51" s="430"/>
    </row>
    <row r="52" spans="2:190" ht="13.5" customHeight="1">
      <c r="BG52" s="516"/>
      <c r="BH52" s="516"/>
      <c r="BI52" s="516"/>
      <c r="BJ52" s="516"/>
      <c r="BK52" s="516"/>
      <c r="BL52" s="516"/>
      <c r="BM52" s="516"/>
      <c r="BN52" s="516"/>
      <c r="BO52" s="516"/>
      <c r="BP52" s="516"/>
      <c r="BQ52" s="516"/>
      <c r="BR52" s="516"/>
      <c r="BS52" s="516"/>
      <c r="BT52" s="516"/>
      <c r="BU52" s="516"/>
      <c r="BV52" s="516"/>
      <c r="BW52" s="516"/>
      <c r="BX52" s="516"/>
      <c r="BY52" s="516"/>
      <c r="BZ52" s="516"/>
      <c r="CA52" s="516"/>
      <c r="CB52" s="516"/>
      <c r="CC52" s="516"/>
      <c r="CD52" s="516"/>
      <c r="CE52" s="516"/>
      <c r="CF52" s="516"/>
      <c r="CG52" s="516"/>
      <c r="CH52" s="516"/>
      <c r="CI52" s="516"/>
      <c r="CJ52" s="516"/>
      <c r="CK52" s="516"/>
      <c r="CL52" s="516"/>
      <c r="CM52" s="516"/>
      <c r="CN52" s="516"/>
      <c r="CO52" s="516"/>
      <c r="CP52" s="516"/>
      <c r="CQ52" s="516"/>
      <c r="CR52" s="516"/>
      <c r="CS52" s="516"/>
      <c r="CT52" s="516"/>
      <c r="CU52" s="516"/>
      <c r="CV52" s="516"/>
      <c r="CW52" s="516"/>
      <c r="CX52" s="516"/>
      <c r="CY52" s="516"/>
      <c r="CZ52" s="516"/>
      <c r="DA52" s="516"/>
      <c r="DB52" s="516"/>
      <c r="DC52" s="516"/>
      <c r="DD52" s="516"/>
      <c r="DE52" s="516"/>
      <c r="DF52" s="516"/>
      <c r="DG52" s="516"/>
      <c r="DH52" s="516"/>
      <c r="DI52" s="516"/>
      <c r="DJ52" s="516"/>
      <c r="DK52" s="516"/>
      <c r="DL52" s="516"/>
      <c r="DM52" s="516"/>
      <c r="DN52" s="516"/>
      <c r="DO52" s="516"/>
      <c r="DP52" s="516"/>
      <c r="DQ52" s="516"/>
      <c r="DR52" s="516"/>
      <c r="DS52" s="516"/>
      <c r="DT52" s="516"/>
      <c r="DU52" s="516"/>
      <c r="DV52" s="516"/>
      <c r="DW52" s="516"/>
      <c r="DX52" s="516"/>
      <c r="DY52" s="516"/>
      <c r="DZ52" s="516"/>
      <c r="EA52" s="516"/>
      <c r="EB52" s="516"/>
      <c r="EC52" s="516"/>
      <c r="ED52" s="516"/>
      <c r="EE52" s="516"/>
      <c r="EF52" s="516"/>
      <c r="EG52" s="516"/>
      <c r="EH52" s="516"/>
      <c r="EI52" s="516"/>
      <c r="EJ52" s="516"/>
      <c r="EK52" s="516"/>
      <c r="EL52" s="516"/>
      <c r="EM52" s="516"/>
      <c r="EN52" s="516"/>
      <c r="EO52" s="516"/>
      <c r="EP52" s="516"/>
      <c r="EQ52" s="516"/>
      <c r="ER52" s="516"/>
      <c r="ES52" s="516"/>
      <c r="ET52" s="516"/>
      <c r="EU52" s="516"/>
      <c r="EV52" s="516"/>
      <c r="EW52" s="516"/>
      <c r="EX52" s="516"/>
      <c r="EY52" s="516"/>
      <c r="EZ52" s="516"/>
      <c r="FA52" s="516"/>
      <c r="FB52" s="516"/>
      <c r="FC52" s="516"/>
      <c r="FD52" s="516"/>
      <c r="FE52" s="516"/>
      <c r="FF52" s="516"/>
      <c r="FG52" s="516"/>
      <c r="FH52" s="516"/>
      <c r="FI52" s="516"/>
      <c r="FJ52" s="516"/>
      <c r="FK52" s="516"/>
      <c r="FL52" s="516"/>
      <c r="FM52" s="516"/>
      <c r="FN52" s="516"/>
      <c r="FO52" s="516"/>
      <c r="FP52" s="516"/>
      <c r="FQ52" s="516"/>
      <c r="FR52" s="516"/>
      <c r="FS52" s="516"/>
      <c r="FT52" s="516"/>
      <c r="FU52" s="516"/>
      <c r="FV52" s="516"/>
      <c r="FW52" s="516"/>
      <c r="FX52" s="516"/>
      <c r="FY52" s="516"/>
      <c r="FZ52" s="516"/>
      <c r="GA52" s="516"/>
      <c r="GB52" s="516"/>
      <c r="GC52" s="516"/>
      <c r="GD52" s="516"/>
      <c r="GE52" s="516"/>
      <c r="GF52" s="516"/>
      <c r="GH52" s="430"/>
    </row>
    <row r="53" spans="2:190" ht="13.5" customHeight="1">
      <c r="D53" s="430"/>
      <c r="BG53" s="516"/>
      <c r="BH53" s="516"/>
      <c r="BI53" s="516"/>
      <c r="BJ53" s="516"/>
      <c r="BK53" s="516"/>
      <c r="BL53" s="516"/>
      <c r="BM53" s="516"/>
      <c r="BN53" s="516"/>
      <c r="BO53" s="516"/>
      <c r="BP53" s="516"/>
      <c r="BQ53" s="516"/>
      <c r="BR53" s="516"/>
      <c r="BS53" s="516"/>
      <c r="BT53" s="516"/>
      <c r="BU53" s="516"/>
      <c r="BV53" s="516"/>
      <c r="BW53" s="516"/>
      <c r="BX53" s="516"/>
      <c r="BY53" s="516"/>
      <c r="BZ53" s="516"/>
      <c r="CA53" s="516"/>
      <c r="CB53" s="516"/>
      <c r="CC53" s="516"/>
      <c r="CD53" s="516"/>
      <c r="CE53" s="516"/>
      <c r="CF53" s="516"/>
      <c r="CG53" s="516"/>
      <c r="CH53" s="516"/>
      <c r="CI53" s="516"/>
      <c r="CJ53" s="516"/>
      <c r="CK53" s="516"/>
      <c r="CL53" s="516"/>
      <c r="CM53" s="516"/>
      <c r="CN53" s="516"/>
      <c r="CO53" s="516"/>
      <c r="CP53" s="516"/>
      <c r="CQ53" s="516"/>
      <c r="CR53" s="516"/>
      <c r="CS53" s="516"/>
      <c r="CT53" s="516"/>
      <c r="CU53" s="516"/>
      <c r="CV53" s="516"/>
      <c r="CW53" s="516"/>
      <c r="CX53" s="516"/>
      <c r="CY53" s="516"/>
      <c r="CZ53" s="516"/>
      <c r="DA53" s="516"/>
      <c r="DB53" s="516"/>
      <c r="DC53" s="516"/>
      <c r="DD53" s="516"/>
      <c r="DE53" s="516"/>
      <c r="DF53" s="516"/>
      <c r="DG53" s="516"/>
      <c r="DH53" s="516"/>
      <c r="DI53" s="516"/>
      <c r="DJ53" s="516"/>
      <c r="DK53" s="516"/>
      <c r="DL53" s="516"/>
      <c r="DM53" s="516"/>
      <c r="DN53" s="516"/>
      <c r="DO53" s="516"/>
      <c r="DP53" s="516"/>
      <c r="DQ53" s="516"/>
      <c r="DR53" s="516"/>
      <c r="DS53" s="516"/>
      <c r="DT53" s="516"/>
      <c r="DU53" s="516"/>
      <c r="DV53" s="516"/>
      <c r="DW53" s="516"/>
      <c r="DX53" s="516"/>
      <c r="DY53" s="516"/>
      <c r="DZ53" s="516"/>
      <c r="EA53" s="516"/>
      <c r="EB53" s="516"/>
      <c r="EC53" s="516"/>
      <c r="ED53" s="516"/>
      <c r="EE53" s="516"/>
      <c r="EF53" s="516"/>
      <c r="EG53" s="516"/>
      <c r="EH53" s="516"/>
      <c r="EI53" s="516"/>
      <c r="EJ53" s="516"/>
      <c r="EK53" s="516"/>
      <c r="EL53" s="516"/>
      <c r="EM53" s="516"/>
      <c r="EN53" s="516"/>
      <c r="EO53" s="516"/>
      <c r="EP53" s="516"/>
      <c r="EQ53" s="516"/>
      <c r="ER53" s="516"/>
      <c r="ES53" s="516"/>
      <c r="ET53" s="516"/>
      <c r="EU53" s="516"/>
      <c r="EV53" s="516"/>
      <c r="EW53" s="516"/>
      <c r="EX53" s="516"/>
      <c r="EY53" s="516"/>
      <c r="EZ53" s="516"/>
      <c r="FA53" s="516"/>
      <c r="FB53" s="516"/>
      <c r="FC53" s="516"/>
      <c r="FD53" s="516"/>
      <c r="FE53" s="516"/>
      <c r="FF53" s="516"/>
      <c r="FG53" s="516"/>
      <c r="FH53" s="516"/>
      <c r="FI53" s="516"/>
      <c r="FJ53" s="516"/>
      <c r="FK53" s="516"/>
      <c r="FL53" s="516"/>
      <c r="FM53" s="516"/>
      <c r="FN53" s="516"/>
      <c r="FO53" s="516"/>
      <c r="FP53" s="516"/>
      <c r="FQ53" s="516"/>
      <c r="FR53" s="516"/>
      <c r="FS53" s="516"/>
      <c r="FT53" s="516"/>
      <c r="FU53" s="516"/>
      <c r="FV53" s="516"/>
      <c r="FW53" s="516"/>
      <c r="FX53" s="516"/>
      <c r="FY53" s="516"/>
      <c r="FZ53" s="516"/>
      <c r="GA53" s="516"/>
      <c r="GB53" s="516"/>
      <c r="GC53" s="516"/>
      <c r="GD53" s="516"/>
      <c r="GE53" s="516"/>
      <c r="GF53" s="516"/>
      <c r="GH53" s="430"/>
    </row>
    <row r="54" spans="2:190" ht="13.5" customHeight="1">
      <c r="D54" s="959" t="s">
        <v>558</v>
      </c>
      <c r="E54" s="960" t="str">
        <f>3&amp;COUNTA(E11:E12)&amp;COUNTA(E13)&amp;COUNTA(E14)</f>
        <v>3211</v>
      </c>
      <c r="F54" s="960" t="str">
        <f t="shared" ref="F54:BM54" si="20">3&amp;COUNTA(F11:F12)&amp;COUNTA(F13)&amp;COUNTA(F14)</f>
        <v>3210</v>
      </c>
      <c r="G54" s="960" t="str">
        <f t="shared" si="20"/>
        <v>3211</v>
      </c>
      <c r="H54" s="960" t="str">
        <f t="shared" si="20"/>
        <v>3201</v>
      </c>
      <c r="I54" s="960" t="str">
        <f t="shared" si="20"/>
        <v>3201</v>
      </c>
      <c r="J54" s="960" t="str">
        <f t="shared" si="20"/>
        <v>3211</v>
      </c>
      <c r="K54" s="960" t="str">
        <f t="shared" si="20"/>
        <v>3211</v>
      </c>
      <c r="L54" s="960" t="str">
        <f t="shared" si="20"/>
        <v>3211</v>
      </c>
      <c r="M54" s="960" t="str">
        <f t="shared" si="20"/>
        <v>3210</v>
      </c>
      <c r="N54" s="960" t="str">
        <f t="shared" si="20"/>
        <v>3211</v>
      </c>
      <c r="O54" s="960" t="str">
        <f t="shared" si="20"/>
        <v>3201</v>
      </c>
      <c r="P54" s="960" t="str">
        <f t="shared" si="20"/>
        <v>3201</v>
      </c>
      <c r="Q54" s="960" t="str">
        <f t="shared" si="20"/>
        <v>3211</v>
      </c>
      <c r="R54" s="960" t="str">
        <f t="shared" si="20"/>
        <v>3211</v>
      </c>
      <c r="S54" s="960" t="str">
        <f t="shared" si="20"/>
        <v>3211</v>
      </c>
      <c r="T54" s="960" t="str">
        <f t="shared" si="20"/>
        <v>3210</v>
      </c>
      <c r="U54" s="960" t="str">
        <f t="shared" si="20"/>
        <v>3211</v>
      </c>
      <c r="V54" s="960" t="str">
        <f t="shared" si="20"/>
        <v>3101</v>
      </c>
      <c r="W54" s="960" t="str">
        <f t="shared" si="20"/>
        <v>3101</v>
      </c>
      <c r="X54" s="960" t="str">
        <f t="shared" si="20"/>
        <v>3111</v>
      </c>
      <c r="Y54" s="960" t="str">
        <f t="shared" si="20"/>
        <v>3111</v>
      </c>
      <c r="Z54" s="960" t="str">
        <f t="shared" si="20"/>
        <v>3111</v>
      </c>
      <c r="AA54" s="960" t="str">
        <f t="shared" si="20"/>
        <v>3110</v>
      </c>
      <c r="AB54" s="960" t="str">
        <f t="shared" si="20"/>
        <v>3111</v>
      </c>
      <c r="AC54" s="960" t="str">
        <f t="shared" si="20"/>
        <v>3201</v>
      </c>
      <c r="AD54" s="960" t="str">
        <f t="shared" si="20"/>
        <v>3201</v>
      </c>
      <c r="AE54" s="960" t="str">
        <f t="shared" si="20"/>
        <v>3211</v>
      </c>
      <c r="AF54" s="960" t="str">
        <f t="shared" si="20"/>
        <v>3211</v>
      </c>
      <c r="AG54" s="960" t="str">
        <f t="shared" si="20"/>
        <v>3211</v>
      </c>
      <c r="AH54" s="961" t="str">
        <f t="shared" si="20"/>
        <v>3210</v>
      </c>
      <c r="AI54" s="962" t="str">
        <f t="shared" si="20"/>
        <v>3111</v>
      </c>
      <c r="AJ54" s="960" t="str">
        <f t="shared" si="20"/>
        <v>3101</v>
      </c>
      <c r="AK54" s="960" t="str">
        <f t="shared" si="20"/>
        <v>3101</v>
      </c>
      <c r="AL54" s="960" t="str">
        <f t="shared" si="20"/>
        <v>3111</v>
      </c>
      <c r="AM54" s="960" t="str">
        <f t="shared" si="20"/>
        <v>3111</v>
      </c>
      <c r="AN54" s="960" t="str">
        <f t="shared" si="20"/>
        <v>3111</v>
      </c>
      <c r="AO54" s="960" t="str">
        <f t="shared" si="20"/>
        <v>3110</v>
      </c>
      <c r="AP54" s="960" t="str">
        <f t="shared" si="20"/>
        <v>3111</v>
      </c>
      <c r="AQ54" s="960" t="str">
        <f t="shared" si="20"/>
        <v>3101</v>
      </c>
      <c r="AR54" s="960" t="str">
        <f t="shared" si="20"/>
        <v>3101</v>
      </c>
      <c r="AS54" s="960" t="str">
        <f t="shared" si="20"/>
        <v>3111</v>
      </c>
      <c r="AT54" s="960" t="str">
        <f t="shared" si="20"/>
        <v>3111</v>
      </c>
      <c r="AU54" s="960" t="str">
        <f t="shared" si="20"/>
        <v>3111</v>
      </c>
      <c r="AV54" s="960" t="str">
        <f t="shared" si="20"/>
        <v>3110</v>
      </c>
      <c r="AW54" s="960" t="str">
        <f t="shared" si="20"/>
        <v>3111</v>
      </c>
      <c r="AX54" s="960" t="str">
        <f t="shared" si="20"/>
        <v>3101</v>
      </c>
      <c r="AY54" s="960" t="str">
        <f t="shared" si="20"/>
        <v>3101</v>
      </c>
      <c r="AZ54" s="960" t="str">
        <f t="shared" si="20"/>
        <v>3111</v>
      </c>
      <c r="BA54" s="960" t="str">
        <f t="shared" si="20"/>
        <v>3111</v>
      </c>
      <c r="BB54" s="960" t="str">
        <f t="shared" si="20"/>
        <v>3111</v>
      </c>
      <c r="BC54" s="960" t="str">
        <f t="shared" si="20"/>
        <v>3110</v>
      </c>
      <c r="BD54" s="960" t="str">
        <f t="shared" si="20"/>
        <v>3111</v>
      </c>
      <c r="BE54" s="960" t="str">
        <f t="shared" si="20"/>
        <v>3101</v>
      </c>
      <c r="BF54" s="960" t="str">
        <f t="shared" si="20"/>
        <v>3101</v>
      </c>
      <c r="BG54" s="960" t="str">
        <f t="shared" si="20"/>
        <v>3111</v>
      </c>
      <c r="BH54" s="960" t="str">
        <f t="shared" si="20"/>
        <v>3111</v>
      </c>
      <c r="BI54" s="960" t="str">
        <f t="shared" si="20"/>
        <v>3111</v>
      </c>
      <c r="BJ54" s="960" t="str">
        <f t="shared" si="20"/>
        <v>3110</v>
      </c>
      <c r="BK54" s="960" t="str">
        <f t="shared" si="20"/>
        <v>3111</v>
      </c>
      <c r="BL54" s="960" t="str">
        <f t="shared" si="20"/>
        <v>3101</v>
      </c>
      <c r="BM54" s="961" t="str">
        <f t="shared" si="20"/>
        <v>3101</v>
      </c>
      <c r="BN54" s="962" t="str">
        <f>6&amp;COUNTA(BN11:BN12)&amp;COUNTA(BN13)&amp;COUNTA(BN14)</f>
        <v>6111</v>
      </c>
      <c r="BO54" s="960" t="str">
        <f t="shared" ref="BO54:DV54" si="21">6&amp;COUNTA(BO11:BO12)&amp;COUNTA(BO13)&amp;COUNTA(BO14)</f>
        <v>6111</v>
      </c>
      <c r="BP54" s="960" t="str">
        <f t="shared" si="21"/>
        <v>6111</v>
      </c>
      <c r="BQ54" s="960" t="str">
        <f t="shared" si="21"/>
        <v>6110</v>
      </c>
      <c r="BR54" s="960" t="str">
        <f t="shared" si="21"/>
        <v>6111</v>
      </c>
      <c r="BS54" s="960" t="str">
        <f t="shared" si="21"/>
        <v>6101</v>
      </c>
      <c r="BT54" s="960" t="str">
        <f t="shared" si="21"/>
        <v>6101</v>
      </c>
      <c r="BU54" s="960" t="str">
        <f t="shared" si="21"/>
        <v>6211</v>
      </c>
      <c r="BV54" s="960" t="str">
        <f t="shared" si="21"/>
        <v>6211</v>
      </c>
      <c r="BW54" s="960" t="str">
        <f t="shared" si="21"/>
        <v>6211</v>
      </c>
      <c r="BX54" s="960" t="str">
        <f t="shared" si="21"/>
        <v>6210</v>
      </c>
      <c r="BY54" s="960" t="str">
        <f t="shared" si="21"/>
        <v>6211</v>
      </c>
      <c r="BZ54" s="960" t="str">
        <f t="shared" si="21"/>
        <v>6201</v>
      </c>
      <c r="CA54" s="960" t="str">
        <f t="shared" si="21"/>
        <v>6201</v>
      </c>
      <c r="CB54" s="960" t="str">
        <f t="shared" si="21"/>
        <v>6211</v>
      </c>
      <c r="CC54" s="960" t="str">
        <f t="shared" si="21"/>
        <v>6211</v>
      </c>
      <c r="CD54" s="960" t="str">
        <f t="shared" si="21"/>
        <v>6211</v>
      </c>
      <c r="CE54" s="960" t="str">
        <f t="shared" si="21"/>
        <v>6210</v>
      </c>
      <c r="CF54" s="960" t="str">
        <f t="shared" si="21"/>
        <v>6211</v>
      </c>
      <c r="CG54" s="960" t="str">
        <f t="shared" si="21"/>
        <v>6201</v>
      </c>
      <c r="CH54" s="960" t="str">
        <f t="shared" si="21"/>
        <v>6201</v>
      </c>
      <c r="CI54" s="960" t="str">
        <f t="shared" si="21"/>
        <v>6111</v>
      </c>
      <c r="CJ54" s="960" t="str">
        <f t="shared" si="21"/>
        <v>6111</v>
      </c>
      <c r="CK54" s="960" t="str">
        <f t="shared" si="21"/>
        <v>6111</v>
      </c>
      <c r="CL54" s="960" t="str">
        <f t="shared" si="21"/>
        <v>6110</v>
      </c>
      <c r="CM54" s="960" t="str">
        <f t="shared" si="21"/>
        <v>6111</v>
      </c>
      <c r="CN54" s="960" t="str">
        <f t="shared" si="21"/>
        <v>6101</v>
      </c>
      <c r="CO54" s="960" t="str">
        <f t="shared" si="21"/>
        <v>6101</v>
      </c>
      <c r="CP54" s="960" t="str">
        <f t="shared" si="21"/>
        <v>6211</v>
      </c>
      <c r="CQ54" s="961" t="str">
        <f t="shared" si="21"/>
        <v>6211</v>
      </c>
      <c r="CR54" s="962" t="str">
        <f t="shared" si="21"/>
        <v>6111</v>
      </c>
      <c r="CS54" s="960" t="str">
        <f t="shared" si="21"/>
        <v>6110</v>
      </c>
      <c r="CT54" s="960" t="str">
        <f t="shared" si="21"/>
        <v>6111</v>
      </c>
      <c r="CU54" s="960" t="str">
        <f t="shared" si="21"/>
        <v>6101</v>
      </c>
      <c r="CV54" s="960" t="str">
        <f t="shared" si="21"/>
        <v>6101</v>
      </c>
      <c r="CW54" s="960" t="str">
        <f t="shared" si="21"/>
        <v>6111</v>
      </c>
      <c r="CX54" s="960" t="str">
        <f t="shared" si="21"/>
        <v>6111</v>
      </c>
      <c r="CY54" s="960" t="str">
        <f t="shared" si="21"/>
        <v>6111</v>
      </c>
      <c r="CZ54" s="960" t="str">
        <f t="shared" si="21"/>
        <v>6110</v>
      </c>
      <c r="DA54" s="960" t="str">
        <f t="shared" si="21"/>
        <v>6111</v>
      </c>
      <c r="DB54" s="960" t="str">
        <f t="shared" si="21"/>
        <v>6101</v>
      </c>
      <c r="DC54" s="960" t="str">
        <f t="shared" si="21"/>
        <v>6101</v>
      </c>
      <c r="DD54" s="960" t="str">
        <f t="shared" si="21"/>
        <v>6111</v>
      </c>
      <c r="DE54" s="960" t="str">
        <f t="shared" si="21"/>
        <v>6111</v>
      </c>
      <c r="DF54" s="960" t="str">
        <f t="shared" si="21"/>
        <v>6111</v>
      </c>
      <c r="DG54" s="960" t="str">
        <f t="shared" si="21"/>
        <v>6110</v>
      </c>
      <c r="DH54" s="960" t="str">
        <f t="shared" si="21"/>
        <v>6111</v>
      </c>
      <c r="DI54" s="960" t="str">
        <f t="shared" si="21"/>
        <v>6101</v>
      </c>
      <c r="DJ54" s="960" t="str">
        <f t="shared" si="21"/>
        <v>6101</v>
      </c>
      <c r="DK54" s="960" t="str">
        <f t="shared" si="21"/>
        <v>6111</v>
      </c>
      <c r="DL54" s="960" t="str">
        <f t="shared" si="21"/>
        <v>6111</v>
      </c>
      <c r="DM54" s="960" t="str">
        <f t="shared" si="21"/>
        <v>6111</v>
      </c>
      <c r="DN54" s="960" t="str">
        <f t="shared" si="21"/>
        <v>6110</v>
      </c>
      <c r="DO54" s="960" t="str">
        <f t="shared" si="21"/>
        <v>6111</v>
      </c>
      <c r="DP54" s="960" t="str">
        <f t="shared" si="21"/>
        <v>6101</v>
      </c>
      <c r="DQ54" s="960" t="str">
        <f t="shared" si="21"/>
        <v>6101</v>
      </c>
      <c r="DR54" s="960" t="str">
        <f t="shared" si="21"/>
        <v>6111</v>
      </c>
      <c r="DS54" s="960" t="str">
        <f t="shared" si="21"/>
        <v>6111</v>
      </c>
      <c r="DT54" s="960" t="str">
        <f t="shared" si="21"/>
        <v>6111</v>
      </c>
      <c r="DU54" s="960" t="str">
        <f t="shared" si="21"/>
        <v>6110</v>
      </c>
      <c r="DV54" s="961" t="str">
        <f t="shared" si="21"/>
        <v>6111</v>
      </c>
      <c r="GF54" s="516"/>
      <c r="GH54" s="430"/>
    </row>
    <row r="55" spans="2:190" ht="13.5" customHeight="1">
      <c r="D55" s="959" t="s">
        <v>557</v>
      </c>
      <c r="E55" s="960" t="str">
        <f>6&amp;COUNTA(E24:E25)&amp;COUNTA(E26)&amp;COUNTA(E27)</f>
        <v>6201</v>
      </c>
      <c r="F55" s="960" t="str">
        <f t="shared" ref="F55:AI55" si="22">6&amp;COUNTA(F24:F25)&amp;COUNTA(F26)&amp;COUNTA(F27)</f>
        <v>6201</v>
      </c>
      <c r="G55" s="960" t="str">
        <f t="shared" si="22"/>
        <v>6111</v>
      </c>
      <c r="H55" s="960" t="str">
        <f t="shared" si="22"/>
        <v>6111</v>
      </c>
      <c r="I55" s="960" t="str">
        <f t="shared" si="22"/>
        <v>6111</v>
      </c>
      <c r="J55" s="960" t="str">
        <f t="shared" si="22"/>
        <v>6110</v>
      </c>
      <c r="K55" s="960" t="str">
        <f t="shared" si="22"/>
        <v>6111</v>
      </c>
      <c r="L55" s="960" t="str">
        <f t="shared" si="22"/>
        <v>6101</v>
      </c>
      <c r="M55" s="960" t="str">
        <f t="shared" si="22"/>
        <v>6101</v>
      </c>
      <c r="N55" s="960" t="str">
        <f t="shared" si="22"/>
        <v>6111</v>
      </c>
      <c r="O55" s="960" t="str">
        <f t="shared" si="22"/>
        <v>6211</v>
      </c>
      <c r="P55" s="960" t="str">
        <f t="shared" si="22"/>
        <v>6211</v>
      </c>
      <c r="Q55" s="960" t="str">
        <f t="shared" si="22"/>
        <v>6210</v>
      </c>
      <c r="R55" s="960" t="str">
        <f t="shared" si="22"/>
        <v>6211</v>
      </c>
      <c r="S55" s="960" t="str">
        <f t="shared" si="22"/>
        <v>6101</v>
      </c>
      <c r="T55" s="960" t="str">
        <f t="shared" si="22"/>
        <v>6101</v>
      </c>
      <c r="U55" s="960" t="str">
        <f t="shared" si="22"/>
        <v>6111</v>
      </c>
      <c r="V55" s="960" t="str">
        <f t="shared" si="22"/>
        <v>6111</v>
      </c>
      <c r="W55" s="960" t="str">
        <f t="shared" si="22"/>
        <v>6111</v>
      </c>
      <c r="X55" s="960" t="str">
        <f t="shared" si="22"/>
        <v>6110</v>
      </c>
      <c r="Y55" s="960" t="str">
        <f t="shared" si="22"/>
        <v>6111</v>
      </c>
      <c r="Z55" s="960" t="str">
        <f t="shared" si="22"/>
        <v>6201</v>
      </c>
      <c r="AA55" s="960" t="str">
        <f t="shared" si="22"/>
        <v>6201</v>
      </c>
      <c r="AB55" s="960" t="str">
        <f t="shared" si="22"/>
        <v>6211</v>
      </c>
      <c r="AC55" s="960" t="str">
        <f t="shared" si="22"/>
        <v>6211</v>
      </c>
      <c r="AD55" s="960" t="str">
        <f t="shared" si="22"/>
        <v>6211</v>
      </c>
      <c r="AE55" s="960" t="str">
        <f t="shared" si="22"/>
        <v>6210</v>
      </c>
      <c r="AF55" s="960" t="str">
        <f t="shared" si="22"/>
        <v>6211</v>
      </c>
      <c r="AG55" s="960" t="str">
        <f t="shared" si="22"/>
        <v>6201</v>
      </c>
      <c r="AH55" s="960" t="str">
        <f t="shared" si="22"/>
        <v>6201</v>
      </c>
      <c r="AI55" s="961" t="str">
        <f t="shared" si="22"/>
        <v>6211</v>
      </c>
      <c r="AJ55" s="962" t="str">
        <f>9&amp;COUNTA(AJ24:AJ25)&amp;COUNTA(AJ26)&amp;COUNTA(AJ27)</f>
        <v>9211</v>
      </c>
      <c r="AK55" s="960" t="str">
        <f t="shared" ref="AK55:CV55" si="23">9&amp;COUNTA(AK24:AK25)&amp;COUNTA(AK26)&amp;COUNTA(AK27)</f>
        <v>9211</v>
      </c>
      <c r="AL55" s="960" t="str">
        <f t="shared" si="23"/>
        <v>9210</v>
      </c>
      <c r="AM55" s="960" t="str">
        <f t="shared" si="23"/>
        <v>9211</v>
      </c>
      <c r="AN55" s="960" t="str">
        <f t="shared" si="23"/>
        <v>9201</v>
      </c>
      <c r="AO55" s="960" t="str">
        <f t="shared" si="23"/>
        <v>9201</v>
      </c>
      <c r="AP55" s="960" t="str">
        <f t="shared" si="23"/>
        <v>9011</v>
      </c>
      <c r="AQ55" s="960" t="str">
        <f t="shared" si="23"/>
        <v>9011</v>
      </c>
      <c r="AR55" s="960" t="str">
        <f t="shared" si="23"/>
        <v>9011</v>
      </c>
      <c r="AS55" s="960" t="str">
        <f t="shared" si="23"/>
        <v>9010</v>
      </c>
      <c r="AT55" s="960" t="str">
        <f t="shared" si="23"/>
        <v>9011</v>
      </c>
      <c r="AU55" s="960" t="str">
        <f t="shared" si="23"/>
        <v>9001</v>
      </c>
      <c r="AV55" s="960" t="str">
        <f t="shared" si="23"/>
        <v>9001</v>
      </c>
      <c r="AW55" s="960" t="str">
        <f t="shared" si="23"/>
        <v>9011</v>
      </c>
      <c r="AX55" s="960" t="str">
        <f t="shared" si="23"/>
        <v>9011</v>
      </c>
      <c r="AY55" s="960" t="str">
        <f t="shared" si="23"/>
        <v>9011</v>
      </c>
      <c r="AZ55" s="960" t="str">
        <f t="shared" si="23"/>
        <v>9010</v>
      </c>
      <c r="BA55" s="960" t="str">
        <f t="shared" si="23"/>
        <v>9011</v>
      </c>
      <c r="BB55" s="960" t="str">
        <f t="shared" si="23"/>
        <v>9201</v>
      </c>
      <c r="BC55" s="960" t="str">
        <f t="shared" si="23"/>
        <v>9201</v>
      </c>
      <c r="BD55" s="960" t="str">
        <f t="shared" si="23"/>
        <v>9211</v>
      </c>
      <c r="BE55" s="960" t="str">
        <f t="shared" si="23"/>
        <v>9211</v>
      </c>
      <c r="BF55" s="960" t="str">
        <f t="shared" si="23"/>
        <v>9211</v>
      </c>
      <c r="BG55" s="960" t="str">
        <f t="shared" si="23"/>
        <v>9210</v>
      </c>
      <c r="BH55" s="960" t="str">
        <f t="shared" si="23"/>
        <v>9211</v>
      </c>
      <c r="BI55" s="960" t="str">
        <f t="shared" si="23"/>
        <v>9201</v>
      </c>
      <c r="BJ55" s="960" t="str">
        <f t="shared" si="23"/>
        <v>9201</v>
      </c>
      <c r="BK55" s="960" t="str">
        <f t="shared" si="23"/>
        <v>9211</v>
      </c>
      <c r="BL55" s="960" t="str">
        <f t="shared" si="23"/>
        <v>9211</v>
      </c>
      <c r="BM55" s="961" t="str">
        <f t="shared" si="23"/>
        <v>9211</v>
      </c>
      <c r="BN55" s="962" t="str">
        <f t="shared" si="23"/>
        <v>9210</v>
      </c>
      <c r="BO55" s="960" t="str">
        <f t="shared" si="23"/>
        <v>9211</v>
      </c>
      <c r="BP55" s="960" t="str">
        <f t="shared" si="23"/>
        <v>9201</v>
      </c>
      <c r="BQ55" s="960" t="str">
        <f t="shared" si="23"/>
        <v>9201</v>
      </c>
      <c r="BR55" s="960" t="str">
        <f t="shared" si="23"/>
        <v>9211</v>
      </c>
      <c r="BS55" s="960" t="str">
        <f t="shared" si="23"/>
        <v>9211</v>
      </c>
      <c r="BT55" s="960" t="str">
        <f t="shared" si="23"/>
        <v>9211</v>
      </c>
      <c r="BU55" s="960" t="str">
        <f t="shared" si="23"/>
        <v>9210</v>
      </c>
      <c r="BV55" s="960" t="str">
        <f t="shared" si="23"/>
        <v>9211</v>
      </c>
      <c r="BW55" s="960" t="str">
        <f t="shared" si="23"/>
        <v>9201</v>
      </c>
      <c r="BX55" s="960" t="str">
        <f t="shared" si="23"/>
        <v>9201</v>
      </c>
      <c r="BY55" s="960" t="str">
        <f t="shared" si="23"/>
        <v>9211</v>
      </c>
      <c r="BZ55" s="960" t="str">
        <f t="shared" si="23"/>
        <v>9211</v>
      </c>
      <c r="CA55" s="960" t="str">
        <f t="shared" si="23"/>
        <v>9211</v>
      </c>
      <c r="CB55" s="960" t="str">
        <f t="shared" si="23"/>
        <v>9210</v>
      </c>
      <c r="CC55" s="960" t="str">
        <f t="shared" si="23"/>
        <v>9211</v>
      </c>
      <c r="CD55" s="960" t="str">
        <f t="shared" si="23"/>
        <v>9201</v>
      </c>
      <c r="CE55" s="960" t="str">
        <f t="shared" si="23"/>
        <v>9201</v>
      </c>
      <c r="CF55" s="960" t="str">
        <f t="shared" si="23"/>
        <v>9111</v>
      </c>
      <c r="CG55" s="960" t="str">
        <f t="shared" si="23"/>
        <v>9111</v>
      </c>
      <c r="CH55" s="960" t="str">
        <f t="shared" si="23"/>
        <v>9111</v>
      </c>
      <c r="CI55" s="960" t="str">
        <f t="shared" si="23"/>
        <v>9110</v>
      </c>
      <c r="CJ55" s="960" t="str">
        <f t="shared" si="23"/>
        <v>9111</v>
      </c>
      <c r="CK55" s="960" t="str">
        <f t="shared" si="23"/>
        <v>9101</v>
      </c>
      <c r="CL55" s="960" t="str">
        <f t="shared" si="23"/>
        <v>9101</v>
      </c>
      <c r="CM55" s="960" t="str">
        <f t="shared" si="23"/>
        <v>9211</v>
      </c>
      <c r="CN55" s="960" t="str">
        <f t="shared" si="23"/>
        <v>9211</v>
      </c>
      <c r="CO55" s="960" t="str">
        <f t="shared" si="23"/>
        <v>9211</v>
      </c>
      <c r="CP55" s="960" t="str">
        <f t="shared" si="23"/>
        <v>9210</v>
      </c>
      <c r="CQ55" s="960" t="str">
        <f t="shared" si="23"/>
        <v>9211</v>
      </c>
      <c r="CR55" s="961" t="str">
        <f t="shared" si="23"/>
        <v>9201</v>
      </c>
      <c r="CS55" s="962" t="str">
        <f t="shared" si="23"/>
        <v>9201</v>
      </c>
      <c r="CT55" s="960" t="str">
        <f t="shared" si="23"/>
        <v>9211</v>
      </c>
      <c r="CU55" s="960" t="str">
        <f t="shared" si="23"/>
        <v>9211</v>
      </c>
      <c r="CV55" s="960" t="str">
        <f t="shared" si="23"/>
        <v>9211</v>
      </c>
      <c r="CW55" s="960" t="str">
        <f t="shared" ref="CW55:DV55" si="24">9&amp;COUNTA(CW24:CW25)&amp;COUNTA(CW26)&amp;COUNTA(CW27)</f>
        <v>9210</v>
      </c>
      <c r="CX55" s="960" t="str">
        <f t="shared" si="24"/>
        <v>9211</v>
      </c>
      <c r="CY55" s="960" t="str">
        <f t="shared" si="24"/>
        <v>9201</v>
      </c>
      <c r="CZ55" s="960" t="str">
        <f t="shared" si="24"/>
        <v>9201</v>
      </c>
      <c r="DA55" s="960" t="str">
        <f t="shared" si="24"/>
        <v>9211</v>
      </c>
      <c r="DB55" s="960" t="str">
        <f t="shared" si="24"/>
        <v>9211</v>
      </c>
      <c r="DC55" s="960" t="str">
        <f t="shared" si="24"/>
        <v>9211</v>
      </c>
      <c r="DD55" s="960" t="str">
        <f t="shared" si="24"/>
        <v>9210</v>
      </c>
      <c r="DE55" s="960" t="str">
        <f t="shared" si="24"/>
        <v>9211</v>
      </c>
      <c r="DF55" s="960" t="str">
        <f t="shared" si="24"/>
        <v>9201</v>
      </c>
      <c r="DG55" s="960" t="str">
        <f t="shared" si="24"/>
        <v>9201</v>
      </c>
      <c r="DH55" s="960" t="str">
        <f t="shared" si="24"/>
        <v>9111</v>
      </c>
      <c r="DI55" s="960" t="str">
        <f t="shared" si="24"/>
        <v>9111</v>
      </c>
      <c r="DJ55" s="960" t="str">
        <f t="shared" si="24"/>
        <v>9111</v>
      </c>
      <c r="DK55" s="960" t="str">
        <f t="shared" si="24"/>
        <v>9110</v>
      </c>
      <c r="DL55" s="960" t="str">
        <f t="shared" si="24"/>
        <v>9111</v>
      </c>
      <c r="DM55" s="960" t="str">
        <f t="shared" si="24"/>
        <v>9101</v>
      </c>
      <c r="DN55" s="960" t="str">
        <f t="shared" si="24"/>
        <v>9101</v>
      </c>
      <c r="DO55" s="960" t="str">
        <f t="shared" si="24"/>
        <v>9211</v>
      </c>
      <c r="DP55" s="960" t="str">
        <f t="shared" si="24"/>
        <v>9211</v>
      </c>
      <c r="DQ55" s="960" t="str">
        <f t="shared" si="24"/>
        <v>9211</v>
      </c>
      <c r="DR55" s="960" t="str">
        <f t="shared" si="24"/>
        <v>9210</v>
      </c>
      <c r="DS55" s="960" t="str">
        <f t="shared" si="24"/>
        <v>9211</v>
      </c>
      <c r="DT55" s="960" t="str">
        <f t="shared" si="24"/>
        <v>9201</v>
      </c>
      <c r="DU55" s="960" t="str">
        <f t="shared" si="24"/>
        <v>9201</v>
      </c>
      <c r="DV55" s="961" t="str">
        <f t="shared" si="24"/>
        <v>9211</v>
      </c>
      <c r="GH55" s="430"/>
    </row>
    <row r="56" spans="2:190" ht="13.5" customHeight="1">
      <c r="D56" s="959" t="s">
        <v>556</v>
      </c>
      <c r="E56" s="960" t="str">
        <f>12&amp;COUNTA(E37:E38)&amp;COUNTA(E39)&amp;COUNTA(E40)</f>
        <v>12211</v>
      </c>
      <c r="F56" s="960" t="str">
        <f t="shared" ref="F56:BQ56" si="25">12&amp;COUNTA(F37:F38)&amp;COUNTA(F39)&amp;COUNTA(F40)</f>
        <v>12211</v>
      </c>
      <c r="G56" s="960" t="str">
        <f t="shared" si="25"/>
        <v>12210</v>
      </c>
      <c r="H56" s="960" t="str">
        <f t="shared" si="25"/>
        <v>12211</v>
      </c>
      <c r="I56" s="960" t="str">
        <f t="shared" si="25"/>
        <v>12201</v>
      </c>
      <c r="J56" s="960" t="str">
        <f t="shared" si="25"/>
        <v>12201</v>
      </c>
      <c r="K56" s="960" t="str">
        <f t="shared" si="25"/>
        <v>12211</v>
      </c>
      <c r="L56" s="960" t="str">
        <f t="shared" si="25"/>
        <v>12211</v>
      </c>
      <c r="M56" s="960" t="str">
        <f t="shared" si="25"/>
        <v>12211</v>
      </c>
      <c r="N56" s="960" t="str">
        <f t="shared" si="25"/>
        <v>12210</v>
      </c>
      <c r="O56" s="960" t="str">
        <f t="shared" si="25"/>
        <v>12211</v>
      </c>
      <c r="P56" s="960" t="str">
        <f t="shared" si="25"/>
        <v>12201</v>
      </c>
      <c r="Q56" s="960" t="str">
        <f t="shared" si="25"/>
        <v>12201</v>
      </c>
      <c r="R56" s="960" t="str">
        <f t="shared" si="25"/>
        <v>12111</v>
      </c>
      <c r="S56" s="960" t="str">
        <f t="shared" si="25"/>
        <v>12111</v>
      </c>
      <c r="T56" s="960" t="str">
        <f t="shared" si="25"/>
        <v>12111</v>
      </c>
      <c r="U56" s="960" t="str">
        <f t="shared" si="25"/>
        <v>12110</v>
      </c>
      <c r="V56" s="960" t="str">
        <f t="shared" si="25"/>
        <v>12111</v>
      </c>
      <c r="W56" s="960" t="str">
        <f t="shared" si="25"/>
        <v>12101</v>
      </c>
      <c r="X56" s="960" t="str">
        <f t="shared" si="25"/>
        <v>12101</v>
      </c>
      <c r="Y56" s="960" t="str">
        <f t="shared" si="25"/>
        <v>12211</v>
      </c>
      <c r="Z56" s="960" t="str">
        <f t="shared" si="25"/>
        <v>12211</v>
      </c>
      <c r="AA56" s="960" t="str">
        <f t="shared" si="25"/>
        <v>12211</v>
      </c>
      <c r="AB56" s="960" t="str">
        <f t="shared" si="25"/>
        <v>12210</v>
      </c>
      <c r="AC56" s="960" t="str">
        <f t="shared" si="25"/>
        <v>12211</v>
      </c>
      <c r="AD56" s="960" t="str">
        <f t="shared" si="25"/>
        <v>12201</v>
      </c>
      <c r="AE56" s="960" t="str">
        <f t="shared" si="25"/>
        <v>12201</v>
      </c>
      <c r="AF56" s="960" t="str">
        <f t="shared" si="25"/>
        <v>12211</v>
      </c>
      <c r="AG56" s="960" t="str">
        <f t="shared" si="25"/>
        <v>12211</v>
      </c>
      <c r="AH56" s="960" t="str">
        <f t="shared" si="25"/>
        <v>12211</v>
      </c>
      <c r="AI56" s="961" t="str">
        <f t="shared" si="25"/>
        <v>12210</v>
      </c>
      <c r="AJ56" s="960" t="str">
        <f t="shared" si="25"/>
        <v>12211</v>
      </c>
      <c r="AK56" s="960" t="str">
        <f t="shared" si="25"/>
        <v>12201</v>
      </c>
      <c r="AL56" s="960" t="str">
        <f t="shared" si="25"/>
        <v>12201</v>
      </c>
      <c r="AM56" s="960" t="str">
        <f t="shared" si="25"/>
        <v>12211</v>
      </c>
      <c r="AN56" s="960" t="str">
        <f t="shared" si="25"/>
        <v>12211</v>
      </c>
      <c r="AO56" s="960" t="str">
        <f t="shared" si="25"/>
        <v>12211</v>
      </c>
      <c r="AP56" s="960" t="str">
        <f t="shared" si="25"/>
        <v>12210</v>
      </c>
      <c r="AQ56" s="960" t="str">
        <f t="shared" si="25"/>
        <v>12211</v>
      </c>
      <c r="AR56" s="960" t="str">
        <f t="shared" si="25"/>
        <v>12101</v>
      </c>
      <c r="AS56" s="960" t="str">
        <f t="shared" si="25"/>
        <v>12101</v>
      </c>
      <c r="AT56" s="960" t="str">
        <f t="shared" si="25"/>
        <v>12111</v>
      </c>
      <c r="AU56" s="960" t="str">
        <f t="shared" si="25"/>
        <v>12111</v>
      </c>
      <c r="AV56" s="960" t="str">
        <f t="shared" si="25"/>
        <v>12111</v>
      </c>
      <c r="AW56" s="960" t="str">
        <f t="shared" si="25"/>
        <v>12110</v>
      </c>
      <c r="AX56" s="960" t="str">
        <f t="shared" si="25"/>
        <v>12111</v>
      </c>
      <c r="AY56" s="960" t="str">
        <f t="shared" si="25"/>
        <v>12201</v>
      </c>
      <c r="AZ56" s="960" t="str">
        <f t="shared" si="25"/>
        <v>12201</v>
      </c>
      <c r="BA56" s="960" t="str">
        <f t="shared" si="25"/>
        <v>12211</v>
      </c>
      <c r="BB56" s="960" t="str">
        <f t="shared" si="25"/>
        <v>12211</v>
      </c>
      <c r="BC56" s="960" t="str">
        <f t="shared" si="25"/>
        <v>12211</v>
      </c>
      <c r="BD56" s="960" t="str">
        <f t="shared" si="25"/>
        <v>12210</v>
      </c>
      <c r="BE56" s="960" t="str">
        <f t="shared" si="25"/>
        <v>12211</v>
      </c>
      <c r="BF56" s="960" t="str">
        <f t="shared" si="25"/>
        <v>12201</v>
      </c>
      <c r="BG56" s="960" t="str">
        <f t="shared" si="25"/>
        <v>12201</v>
      </c>
      <c r="BH56" s="960" t="str">
        <f t="shared" si="25"/>
        <v>12211</v>
      </c>
      <c r="BI56" s="960" t="str">
        <f t="shared" si="25"/>
        <v>12211</v>
      </c>
      <c r="BJ56" s="960" t="str">
        <f t="shared" si="25"/>
        <v>12211</v>
      </c>
      <c r="BK56" s="960" t="str">
        <f t="shared" si="25"/>
        <v>12210</v>
      </c>
      <c r="BL56" s="960" t="str">
        <f t="shared" si="25"/>
        <v>12211</v>
      </c>
      <c r="BM56" s="960" t="str">
        <f t="shared" si="25"/>
        <v>12201</v>
      </c>
      <c r="BN56" s="961" t="str">
        <f t="shared" si="25"/>
        <v>12201</v>
      </c>
      <c r="BO56" s="962" t="str">
        <f t="shared" si="25"/>
        <v>12211</v>
      </c>
      <c r="BP56" s="960" t="str">
        <f t="shared" si="25"/>
        <v>12211</v>
      </c>
      <c r="BQ56" s="960" t="str">
        <f t="shared" si="25"/>
        <v>12211</v>
      </c>
      <c r="BR56" s="960" t="str">
        <f t="shared" ref="BR56:CP56" si="26">12&amp;COUNTA(BR37:BR38)&amp;COUNTA(BR39)&amp;COUNTA(BR40)</f>
        <v>12210</v>
      </c>
      <c r="BS56" s="960" t="str">
        <f t="shared" si="26"/>
        <v>12211</v>
      </c>
      <c r="BT56" s="960" t="str">
        <f t="shared" si="26"/>
        <v>12201</v>
      </c>
      <c r="BU56" s="960" t="str">
        <f t="shared" si="26"/>
        <v>12201</v>
      </c>
      <c r="BV56" s="960" t="str">
        <f t="shared" si="26"/>
        <v>12211</v>
      </c>
      <c r="BW56" s="960" t="str">
        <f t="shared" si="26"/>
        <v>12211</v>
      </c>
      <c r="BX56" s="960" t="str">
        <f t="shared" si="26"/>
        <v>12211</v>
      </c>
      <c r="BY56" s="960" t="str">
        <f t="shared" si="26"/>
        <v>12210</v>
      </c>
      <c r="BZ56" s="960" t="str">
        <f t="shared" si="26"/>
        <v>12211</v>
      </c>
      <c r="CA56" s="960" t="str">
        <f t="shared" si="26"/>
        <v>12201</v>
      </c>
      <c r="CB56" s="960" t="str">
        <f t="shared" si="26"/>
        <v>12201</v>
      </c>
      <c r="CC56" s="960" t="str">
        <f t="shared" si="26"/>
        <v>12111</v>
      </c>
      <c r="CD56" s="960" t="str">
        <f t="shared" si="26"/>
        <v>12111</v>
      </c>
      <c r="CE56" s="960" t="str">
        <f t="shared" si="26"/>
        <v>12111</v>
      </c>
      <c r="CF56" s="960" t="str">
        <f t="shared" si="26"/>
        <v>12110</v>
      </c>
      <c r="CG56" s="960" t="str">
        <f t="shared" si="26"/>
        <v>12111</v>
      </c>
      <c r="CH56" s="960" t="str">
        <f t="shared" si="26"/>
        <v>12101</v>
      </c>
      <c r="CI56" s="960" t="str">
        <f t="shared" si="26"/>
        <v>12101</v>
      </c>
      <c r="CJ56" s="960" t="str">
        <f t="shared" si="26"/>
        <v>12211</v>
      </c>
      <c r="CK56" s="960" t="str">
        <f t="shared" si="26"/>
        <v>12211</v>
      </c>
      <c r="CL56" s="960" t="str">
        <f t="shared" si="26"/>
        <v>12211</v>
      </c>
      <c r="CM56" s="960" t="str">
        <f t="shared" si="26"/>
        <v>12210</v>
      </c>
      <c r="CN56" s="960" t="str">
        <f t="shared" si="26"/>
        <v>12211</v>
      </c>
      <c r="CO56" s="960" t="str">
        <f t="shared" si="26"/>
        <v>12201</v>
      </c>
      <c r="CP56" s="961" t="str">
        <f t="shared" si="26"/>
        <v>12201</v>
      </c>
      <c r="CQ56" s="962" t="str">
        <f>3&amp;COUNTA(CQ37:CQ38)&amp;COUNTA(CQ39)&amp;COUNTA(CQ40)</f>
        <v>3111</v>
      </c>
      <c r="CR56" s="960" t="str">
        <f t="shared" ref="CR56:DU56" si="27">3&amp;COUNTA(CR37:CR38)&amp;COUNTA(CR39)&amp;COUNTA(CR40)</f>
        <v>3111</v>
      </c>
      <c r="CS56" s="960" t="str">
        <f t="shared" si="27"/>
        <v>3111</v>
      </c>
      <c r="CT56" s="960" t="str">
        <f t="shared" si="27"/>
        <v>3110</v>
      </c>
      <c r="CU56" s="960" t="str">
        <f t="shared" si="27"/>
        <v>3111</v>
      </c>
      <c r="CV56" s="960" t="str">
        <f t="shared" si="27"/>
        <v>3101</v>
      </c>
      <c r="CW56" s="960" t="str">
        <f t="shared" si="27"/>
        <v>3101</v>
      </c>
      <c r="CX56" s="960" t="str">
        <f t="shared" si="27"/>
        <v>3211</v>
      </c>
      <c r="CY56" s="960" t="str">
        <f t="shared" si="27"/>
        <v>3211</v>
      </c>
      <c r="CZ56" s="960" t="str">
        <f t="shared" si="27"/>
        <v>3211</v>
      </c>
      <c r="DA56" s="960" t="str">
        <f t="shared" si="27"/>
        <v>3210</v>
      </c>
      <c r="DB56" s="960" t="str">
        <f t="shared" si="27"/>
        <v>3211</v>
      </c>
      <c r="DC56" s="960" t="str">
        <f t="shared" si="27"/>
        <v>3201</v>
      </c>
      <c r="DD56" s="960" t="str">
        <f t="shared" si="27"/>
        <v>3201</v>
      </c>
      <c r="DE56" s="960" t="str">
        <f t="shared" si="27"/>
        <v>3111</v>
      </c>
      <c r="DF56" s="960" t="str">
        <f t="shared" si="27"/>
        <v>3111</v>
      </c>
      <c r="DG56" s="960" t="str">
        <f t="shared" si="27"/>
        <v>3111</v>
      </c>
      <c r="DH56" s="960" t="str">
        <f t="shared" si="27"/>
        <v>3110</v>
      </c>
      <c r="DI56" s="960" t="str">
        <f t="shared" si="27"/>
        <v>3111</v>
      </c>
      <c r="DJ56" s="960" t="str">
        <f t="shared" si="27"/>
        <v>3101</v>
      </c>
      <c r="DK56" s="960" t="str">
        <f t="shared" si="27"/>
        <v>3201</v>
      </c>
      <c r="DL56" s="960" t="str">
        <f t="shared" si="27"/>
        <v>3211</v>
      </c>
      <c r="DM56" s="960" t="str">
        <f t="shared" si="27"/>
        <v>3211</v>
      </c>
      <c r="DN56" s="960" t="str">
        <f t="shared" si="27"/>
        <v>3211</v>
      </c>
      <c r="DO56" s="960" t="str">
        <f t="shared" si="27"/>
        <v>3210</v>
      </c>
      <c r="DP56" s="960" t="str">
        <f t="shared" si="27"/>
        <v>3211</v>
      </c>
      <c r="DQ56" s="960" t="str">
        <f t="shared" si="27"/>
        <v>3201</v>
      </c>
      <c r="DR56" s="960" t="str">
        <f t="shared" si="27"/>
        <v>3201</v>
      </c>
      <c r="DS56" s="960" t="str">
        <f t="shared" si="27"/>
        <v>3211</v>
      </c>
      <c r="DT56" s="960" t="str">
        <f t="shared" si="27"/>
        <v>3211</v>
      </c>
      <c r="DU56" s="961" t="str">
        <f t="shared" si="27"/>
        <v>3211</v>
      </c>
      <c r="DV56" s="961"/>
      <c r="DW56" s="516"/>
      <c r="DX56" s="430"/>
    </row>
    <row r="57" spans="2:190" ht="13.5" customHeight="1">
      <c r="BG57" s="516"/>
      <c r="BH57" s="516"/>
      <c r="BI57" s="516"/>
      <c r="BJ57" s="516"/>
      <c r="BK57" s="516"/>
      <c r="BL57" s="516"/>
      <c r="BM57" s="516"/>
      <c r="BN57" s="516"/>
      <c r="BO57" s="516"/>
      <c r="BP57" s="516"/>
      <c r="BQ57" s="516"/>
      <c r="BR57" s="516"/>
      <c r="BS57" s="516"/>
      <c r="BT57" s="516"/>
      <c r="BU57" s="516"/>
      <c r="BV57" s="516"/>
      <c r="BW57" s="516"/>
      <c r="BX57" s="516"/>
      <c r="BY57" s="516"/>
      <c r="BZ57" s="516"/>
      <c r="CA57" s="516"/>
      <c r="CB57" s="516"/>
      <c r="CC57" s="516"/>
      <c r="CD57" s="516"/>
      <c r="CE57" s="516"/>
      <c r="CF57" s="516"/>
      <c r="CG57" s="516"/>
      <c r="CH57" s="516"/>
      <c r="CI57" s="516"/>
      <c r="CJ57" s="516"/>
      <c r="CK57" s="516"/>
      <c r="CL57" s="516"/>
      <c r="CM57" s="516"/>
      <c r="CN57" s="516"/>
      <c r="CO57" s="516"/>
      <c r="CP57" s="516"/>
      <c r="CQ57" s="516"/>
      <c r="CR57" s="516"/>
      <c r="CS57" s="516"/>
      <c r="CT57" s="516"/>
      <c r="CU57" s="516"/>
      <c r="CV57" s="516"/>
      <c r="CW57" s="516"/>
      <c r="CX57" s="516"/>
      <c r="CY57" s="516"/>
      <c r="CZ57" s="516"/>
      <c r="DA57" s="516"/>
      <c r="DB57" s="516"/>
      <c r="DC57" s="516"/>
      <c r="DD57" s="516"/>
      <c r="DE57" s="516"/>
      <c r="DF57" s="516"/>
      <c r="DG57" s="516"/>
      <c r="DH57" s="516"/>
      <c r="DI57" s="516"/>
      <c r="DJ57" s="516"/>
      <c r="DK57" s="516"/>
      <c r="DL57" s="516"/>
      <c r="DM57" s="516"/>
      <c r="DN57" s="516"/>
      <c r="DO57" s="516"/>
      <c r="DP57" s="516"/>
      <c r="DQ57" s="516"/>
      <c r="DR57" s="516"/>
      <c r="DS57" s="516"/>
      <c r="DT57" s="516"/>
      <c r="DU57" s="516"/>
      <c r="DV57" s="516"/>
      <c r="DW57" s="516"/>
      <c r="DX57" s="516"/>
      <c r="DY57" s="516"/>
      <c r="DZ57" s="516"/>
      <c r="EA57" s="516"/>
      <c r="EB57" s="516"/>
      <c r="EC57" s="516"/>
      <c r="ED57" s="516"/>
      <c r="EE57" s="516"/>
      <c r="EF57" s="516"/>
      <c r="EG57" s="516"/>
      <c r="EH57" s="516"/>
      <c r="EI57" s="516"/>
      <c r="EJ57" s="516"/>
      <c r="EK57" s="516"/>
      <c r="EL57" s="516"/>
      <c r="EM57" s="516"/>
      <c r="EN57" s="516"/>
      <c r="EO57" s="516"/>
      <c r="EP57" s="516"/>
      <c r="EQ57" s="516"/>
      <c r="ER57" s="516"/>
      <c r="ES57" s="516"/>
      <c r="ET57" s="516"/>
      <c r="EU57" s="516"/>
      <c r="EV57" s="516"/>
      <c r="EW57" s="516"/>
      <c r="EX57" s="516"/>
      <c r="EY57" s="516"/>
      <c r="EZ57" s="516"/>
      <c r="FA57" s="516"/>
      <c r="FB57" s="516"/>
      <c r="FC57" s="516"/>
      <c r="FD57" s="516"/>
      <c r="FE57" s="516"/>
      <c r="FF57" s="516"/>
      <c r="FG57" s="516"/>
      <c r="FH57" s="516"/>
      <c r="FI57" s="516"/>
      <c r="FJ57" s="516"/>
      <c r="FK57" s="516"/>
      <c r="FL57" s="516"/>
      <c r="FM57" s="516"/>
      <c r="FN57" s="516"/>
      <c r="FO57" s="516"/>
      <c r="FP57" s="516"/>
      <c r="FQ57" s="516"/>
      <c r="FR57" s="516"/>
      <c r="FS57" s="516"/>
      <c r="FT57" s="516"/>
      <c r="FU57" s="516"/>
      <c r="FV57" s="516"/>
      <c r="FW57" s="516"/>
      <c r="FX57" s="516"/>
      <c r="FY57" s="516"/>
      <c r="FZ57" s="516"/>
      <c r="GA57" s="516"/>
      <c r="GB57" s="516"/>
      <c r="GC57" s="516"/>
      <c r="GD57" s="516"/>
      <c r="GE57" s="516"/>
      <c r="GF57" s="516"/>
      <c r="GH57" s="430"/>
    </row>
    <row r="58" spans="2:190">
      <c r="GH58" s="430"/>
    </row>
    <row r="59" spans="2:190">
      <c r="GH59" s="430"/>
    </row>
    <row r="60" spans="2:190">
      <c r="GH60" s="430"/>
    </row>
    <row r="61" spans="2:190">
      <c r="GH61" s="430"/>
    </row>
    <row r="62" spans="2:190">
      <c r="GH62" s="430"/>
    </row>
    <row r="63" spans="2:190">
      <c r="GH63" s="430"/>
    </row>
    <row r="64" spans="2:190">
      <c r="GH64" s="430"/>
    </row>
    <row r="65" spans="190:190">
      <c r="GH65" s="430"/>
    </row>
    <row r="66" spans="190:190">
      <c r="GH66" s="430"/>
    </row>
    <row r="67" spans="190:190">
      <c r="GH67" s="430"/>
    </row>
    <row r="68" spans="190:190">
      <c r="GH68" s="430"/>
    </row>
    <row r="69" spans="190:190">
      <c r="GH69" s="430"/>
    </row>
    <row r="70" spans="190:190">
      <c r="GH70" s="430"/>
    </row>
    <row r="71" spans="190:190">
      <c r="GH71" s="430"/>
    </row>
    <row r="72" spans="190:190">
      <c r="GH72" s="430"/>
    </row>
    <row r="73" spans="190:190">
      <c r="GH73" s="430"/>
    </row>
    <row r="74" spans="190:190">
      <c r="GH74" s="430"/>
    </row>
    <row r="75" spans="190:190">
      <c r="GH75" s="430"/>
    </row>
    <row r="76" spans="190:190">
      <c r="GH76" s="430"/>
    </row>
    <row r="77" spans="190:190">
      <c r="GH77" s="430"/>
    </row>
    <row r="78" spans="190:190">
      <c r="GH78" s="430"/>
    </row>
    <row r="79" spans="190:190">
      <c r="GH79" s="430"/>
    </row>
    <row r="80" spans="190:190">
      <c r="GH80" s="430"/>
    </row>
    <row r="81" spans="190:190">
      <c r="GH81" s="430"/>
    </row>
    <row r="82" spans="190:190">
      <c r="GH82" s="430"/>
    </row>
    <row r="83" spans="190:190">
      <c r="GH83" s="430"/>
    </row>
    <row r="84" spans="190:190">
      <c r="GH84" s="430"/>
    </row>
    <row r="85" spans="190:190">
      <c r="GH85" s="430"/>
    </row>
    <row r="86" spans="190:190">
      <c r="GH86" s="430"/>
    </row>
    <row r="87" spans="190:190">
      <c r="GH87" s="430"/>
    </row>
    <row r="88" spans="190:190">
      <c r="GH88" s="430"/>
    </row>
    <row r="89" spans="190:190">
      <c r="GH89" s="430"/>
    </row>
    <row r="90" spans="190:190">
      <c r="GH90" s="430"/>
    </row>
    <row r="91" spans="190:190">
      <c r="GH91" s="430"/>
    </row>
    <row r="92" spans="190:190">
      <c r="GH92" s="430"/>
    </row>
    <row r="93" spans="190:190">
      <c r="GH93" s="430"/>
    </row>
    <row r="94" spans="190:190">
      <c r="GH94" s="430"/>
    </row>
    <row r="95" spans="190:190">
      <c r="GH95" s="430"/>
    </row>
    <row r="96" spans="190:190">
      <c r="GH96" s="430"/>
    </row>
    <row r="97" spans="190:190">
      <c r="GH97" s="430"/>
    </row>
    <row r="98" spans="190:190">
      <c r="GH98" s="430"/>
    </row>
  </sheetData>
  <mergeCells count="27">
    <mergeCell ref="DV36:DW36"/>
    <mergeCell ref="DV37:DW37"/>
    <mergeCell ref="DV38:DW38"/>
    <mergeCell ref="DV39:DW39"/>
    <mergeCell ref="DV40:DW40"/>
    <mergeCell ref="DV35:DW35"/>
    <mergeCell ref="B17:D17"/>
    <mergeCell ref="E17:AI17"/>
    <mergeCell ref="AJ17:BM17"/>
    <mergeCell ref="BN17:CR17"/>
    <mergeCell ref="CS17:DV17"/>
    <mergeCell ref="B30:D30"/>
    <mergeCell ref="E30:AI30"/>
    <mergeCell ref="AJ30:BN30"/>
    <mergeCell ref="BO30:CP30"/>
    <mergeCell ref="CQ30:DU30"/>
    <mergeCell ref="DV30:DW30"/>
    <mergeCell ref="DV31:DW31"/>
    <mergeCell ref="DV32:DW32"/>
    <mergeCell ref="DV33:DW33"/>
    <mergeCell ref="DV34:DW34"/>
    <mergeCell ref="CR4:DV4"/>
    <mergeCell ref="B2:P2"/>
    <mergeCell ref="B4:D4"/>
    <mergeCell ref="E4:AH4"/>
    <mergeCell ref="AI4:BM4"/>
    <mergeCell ref="BN4:CQ4"/>
  </mergeCells>
  <phoneticPr fontId="26"/>
  <printOptions horizontalCentered="1"/>
  <pageMargins left="0.39370078740157483" right="0.19685039370078741" top="0.59055118110236227" bottom="0.19685039370078741" header="0.31496062992125984" footer="0.43307086614173229"/>
  <pageSetup paperSize="8" scale="52" firstPageNumber="50" orientation="landscape"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73"/>
  <sheetViews>
    <sheetView view="pageBreakPreview" zoomScale="60" zoomScaleNormal="100" workbookViewId="0">
      <selection activeCell="M24" sqref="M24"/>
    </sheetView>
  </sheetViews>
  <sheetFormatPr defaultColWidth="5.625" defaultRowHeight="19.5" customHeight="1"/>
  <cols>
    <col min="1" max="1" width="5.625" style="85"/>
    <col min="2" max="2" width="11.625" style="85" customWidth="1"/>
    <col min="3" max="3" width="20.625" style="85" customWidth="1"/>
    <col min="4" max="4" width="14.625" style="85" customWidth="1"/>
    <col min="5" max="7" width="6.625" style="85" customWidth="1"/>
    <col min="8" max="8" width="14.625" style="85" customWidth="1"/>
    <col min="9" max="16384" width="5.625" style="85"/>
  </cols>
  <sheetData>
    <row r="1" spans="2:8" ht="19.5" customHeight="1">
      <c r="B1" s="85" t="s">
        <v>159</v>
      </c>
      <c r="H1" s="86"/>
    </row>
    <row r="2" spans="2:8" ht="19.5" customHeight="1">
      <c r="H2" s="86"/>
    </row>
    <row r="3" spans="2:8" ht="19.5" customHeight="1">
      <c r="B3" s="1185" t="s">
        <v>312</v>
      </c>
      <c r="C3" s="1185"/>
      <c r="D3" s="1185"/>
      <c r="E3" s="1185"/>
      <c r="F3" s="1185"/>
      <c r="G3" s="1185"/>
      <c r="H3" s="1185"/>
    </row>
    <row r="5" spans="2:8" ht="19.5" customHeight="1">
      <c r="B5" s="85" t="s">
        <v>0</v>
      </c>
    </row>
    <row r="6" spans="2:8" s="87" customFormat="1" ht="19.5" customHeight="1">
      <c r="B6" s="1188" t="s">
        <v>295</v>
      </c>
      <c r="C6" s="1186" t="s">
        <v>289</v>
      </c>
      <c r="D6" s="1186" t="s">
        <v>286</v>
      </c>
      <c r="E6" s="1190" t="s">
        <v>287</v>
      </c>
      <c r="F6" s="1190"/>
      <c r="G6" s="1191"/>
      <c r="H6" s="1186" t="s">
        <v>288</v>
      </c>
    </row>
    <row r="7" spans="2:8" ht="19.5" customHeight="1">
      <c r="B7" s="1189"/>
      <c r="C7" s="1187"/>
      <c r="D7" s="1187"/>
      <c r="E7" s="1192"/>
      <c r="F7" s="1192"/>
      <c r="G7" s="1193"/>
      <c r="H7" s="1187"/>
    </row>
    <row r="8" spans="2:8" ht="19.5" customHeight="1">
      <c r="B8" s="90" t="s">
        <v>293</v>
      </c>
      <c r="C8" s="826"/>
      <c r="D8" s="826"/>
      <c r="E8" s="827"/>
      <c r="F8" s="828"/>
      <c r="G8" s="829"/>
      <c r="H8" s="826"/>
    </row>
    <row r="9" spans="2:8" ht="19.5" customHeight="1">
      <c r="B9" s="88"/>
      <c r="C9" s="830"/>
      <c r="D9" s="830"/>
      <c r="E9" s="831"/>
      <c r="F9" s="832"/>
      <c r="G9" s="833"/>
      <c r="H9" s="830"/>
    </row>
    <row r="10" spans="2:8" ht="19.5" customHeight="1">
      <c r="B10" s="88"/>
      <c r="C10" s="830"/>
      <c r="D10" s="830"/>
      <c r="E10" s="831"/>
      <c r="F10" s="832"/>
      <c r="G10" s="833"/>
      <c r="H10" s="830"/>
    </row>
    <row r="11" spans="2:8" ht="19.5" customHeight="1">
      <c r="B11" s="88"/>
      <c r="C11" s="830"/>
      <c r="D11" s="830"/>
      <c r="E11" s="831"/>
      <c r="F11" s="832"/>
      <c r="G11" s="833"/>
      <c r="H11" s="830"/>
    </row>
    <row r="12" spans="2:8" ht="19.5" customHeight="1">
      <c r="B12" s="88"/>
      <c r="C12" s="830"/>
      <c r="D12" s="830"/>
      <c r="E12" s="831"/>
      <c r="F12" s="832"/>
      <c r="G12" s="833"/>
      <c r="H12" s="830"/>
    </row>
    <row r="13" spans="2:8" ht="19.5" customHeight="1">
      <c r="B13" s="89"/>
      <c r="C13" s="834" t="s">
        <v>223</v>
      </c>
      <c r="D13" s="835"/>
      <c r="E13" s="836"/>
      <c r="F13" s="837"/>
      <c r="G13" s="838"/>
      <c r="H13" s="839"/>
    </row>
    <row r="14" spans="2:8" ht="19.5" customHeight="1">
      <c r="B14" s="90" t="s">
        <v>294</v>
      </c>
      <c r="C14" s="826"/>
      <c r="D14" s="826"/>
      <c r="E14" s="827"/>
      <c r="F14" s="828"/>
      <c r="G14" s="829"/>
      <c r="H14" s="826"/>
    </row>
    <row r="15" spans="2:8" ht="19.5" customHeight="1">
      <c r="B15" s="88"/>
      <c r="C15" s="830"/>
      <c r="D15" s="830"/>
      <c r="E15" s="831"/>
      <c r="F15" s="832"/>
      <c r="G15" s="833"/>
      <c r="H15" s="830"/>
    </row>
    <row r="16" spans="2:8" ht="19.5" customHeight="1">
      <c r="B16" s="88"/>
      <c r="C16" s="830"/>
      <c r="D16" s="830"/>
      <c r="E16" s="831"/>
      <c r="F16" s="832"/>
      <c r="G16" s="833"/>
      <c r="H16" s="830"/>
    </row>
    <row r="17" spans="2:8" ht="19.5" customHeight="1">
      <c r="B17" s="88"/>
      <c r="C17" s="830"/>
      <c r="D17" s="830"/>
      <c r="E17" s="831"/>
      <c r="F17" s="832"/>
      <c r="G17" s="833"/>
      <c r="H17" s="830"/>
    </row>
    <row r="18" spans="2:8" ht="19.5" customHeight="1">
      <c r="B18" s="88"/>
      <c r="C18" s="830"/>
      <c r="D18" s="830"/>
      <c r="E18" s="831"/>
      <c r="F18" s="832"/>
      <c r="G18" s="833"/>
      <c r="H18" s="830"/>
    </row>
    <row r="19" spans="2:8" ht="19.5" customHeight="1">
      <c r="B19" s="89"/>
      <c r="C19" s="834" t="s">
        <v>223</v>
      </c>
      <c r="D19" s="835"/>
      <c r="E19" s="836"/>
      <c r="F19" s="837"/>
      <c r="G19" s="838"/>
      <c r="H19" s="839"/>
    </row>
    <row r="20" spans="2:8" ht="19.5" customHeight="1">
      <c r="B20" s="1194" t="s">
        <v>224</v>
      </c>
      <c r="C20" s="827"/>
      <c r="D20" s="826"/>
      <c r="E20" s="827"/>
      <c r="F20" s="828"/>
      <c r="G20" s="829"/>
      <c r="H20" s="826"/>
    </row>
    <row r="21" spans="2:8" ht="19.5" customHeight="1">
      <c r="B21" s="1195"/>
      <c r="C21" s="831"/>
      <c r="D21" s="830"/>
      <c r="E21" s="831"/>
      <c r="F21" s="832"/>
      <c r="G21" s="833"/>
      <c r="H21" s="830"/>
    </row>
    <row r="22" spans="2:8" ht="19.5" customHeight="1">
      <c r="B22" s="88"/>
      <c r="C22" s="830"/>
      <c r="D22" s="830"/>
      <c r="E22" s="831"/>
      <c r="F22" s="832"/>
      <c r="G22" s="833"/>
      <c r="H22" s="830"/>
    </row>
    <row r="23" spans="2:8" ht="19.5" customHeight="1">
      <c r="B23" s="88"/>
      <c r="C23" s="830"/>
      <c r="D23" s="830"/>
      <c r="E23" s="831"/>
      <c r="F23" s="832"/>
      <c r="G23" s="833"/>
      <c r="H23" s="830"/>
    </row>
    <row r="24" spans="2:8" ht="19.5" customHeight="1">
      <c r="B24" s="88"/>
      <c r="C24" s="840"/>
      <c r="D24" s="840"/>
      <c r="E24" s="841"/>
      <c r="F24" s="842"/>
      <c r="G24" s="843"/>
      <c r="H24" s="840"/>
    </row>
    <row r="25" spans="2:8" ht="19.5" customHeight="1">
      <c r="B25" s="89"/>
      <c r="C25" s="834" t="s">
        <v>223</v>
      </c>
      <c r="D25" s="835"/>
      <c r="E25" s="836"/>
      <c r="F25" s="837"/>
      <c r="G25" s="838"/>
      <c r="H25" s="839"/>
    </row>
    <row r="26" spans="2:8" ht="19.5" customHeight="1">
      <c r="B26" s="91" t="s">
        <v>222</v>
      </c>
      <c r="C26" s="837"/>
      <c r="D26" s="834"/>
      <c r="E26" s="836"/>
      <c r="F26" s="837"/>
      <c r="G26" s="838"/>
      <c r="H26" s="839"/>
    </row>
    <row r="28" spans="2:8" ht="19.5" customHeight="1">
      <c r="B28" s="85" t="s">
        <v>510</v>
      </c>
    </row>
    <row r="29" spans="2:8" ht="19.5" customHeight="1">
      <c r="B29" s="1188" t="s">
        <v>295</v>
      </c>
      <c r="C29" s="1186" t="s">
        <v>289</v>
      </c>
      <c r="D29" s="1186" t="s">
        <v>286</v>
      </c>
      <c r="E29" s="1190" t="s">
        <v>287</v>
      </c>
      <c r="F29" s="1190"/>
      <c r="G29" s="1191"/>
      <c r="H29" s="1186" t="s">
        <v>288</v>
      </c>
    </row>
    <row r="30" spans="2:8" ht="19.5" customHeight="1">
      <c r="B30" s="1189"/>
      <c r="C30" s="1187"/>
      <c r="D30" s="1187"/>
      <c r="E30" s="1192"/>
      <c r="F30" s="1192"/>
      <c r="G30" s="1193"/>
      <c r="H30" s="1187"/>
    </row>
    <row r="31" spans="2:8" ht="19.5" customHeight="1">
      <c r="B31" s="90" t="s">
        <v>293</v>
      </c>
      <c r="C31" s="826"/>
      <c r="D31" s="826"/>
      <c r="E31" s="827"/>
      <c r="F31" s="828"/>
      <c r="G31" s="829"/>
      <c r="H31" s="826"/>
    </row>
    <row r="32" spans="2:8" ht="19.5" customHeight="1">
      <c r="B32" s="88"/>
      <c r="C32" s="830"/>
      <c r="D32" s="830"/>
      <c r="E32" s="831"/>
      <c r="F32" s="832"/>
      <c r="G32" s="833"/>
      <c r="H32" s="830"/>
    </row>
    <row r="33" spans="2:8" ht="19.5" customHeight="1">
      <c r="B33" s="88"/>
      <c r="C33" s="830"/>
      <c r="D33" s="830"/>
      <c r="E33" s="831"/>
      <c r="F33" s="832"/>
      <c r="G33" s="833"/>
      <c r="H33" s="830"/>
    </row>
    <row r="34" spans="2:8" ht="19.5" customHeight="1">
      <c r="B34" s="88"/>
      <c r="C34" s="830"/>
      <c r="D34" s="830"/>
      <c r="E34" s="831"/>
      <c r="F34" s="832"/>
      <c r="G34" s="833"/>
      <c r="H34" s="830"/>
    </row>
    <row r="35" spans="2:8" ht="19.5" customHeight="1">
      <c r="B35" s="88"/>
      <c r="C35" s="830"/>
      <c r="D35" s="830"/>
      <c r="E35" s="831"/>
      <c r="F35" s="832"/>
      <c r="G35" s="833"/>
      <c r="H35" s="830"/>
    </row>
    <row r="36" spans="2:8" ht="19.5" customHeight="1">
      <c r="B36" s="89"/>
      <c r="C36" s="834" t="s">
        <v>223</v>
      </c>
      <c r="D36" s="835"/>
      <c r="E36" s="836"/>
      <c r="F36" s="837"/>
      <c r="G36" s="838"/>
      <c r="H36" s="839"/>
    </row>
    <row r="37" spans="2:8" ht="19.5" customHeight="1">
      <c r="B37" s="90" t="s">
        <v>294</v>
      </c>
      <c r="C37" s="826"/>
      <c r="D37" s="826"/>
      <c r="E37" s="827"/>
      <c r="F37" s="828"/>
      <c r="G37" s="829"/>
      <c r="H37" s="826"/>
    </row>
    <row r="38" spans="2:8" ht="19.5" customHeight="1">
      <c r="B38" s="88"/>
      <c r="C38" s="830"/>
      <c r="D38" s="830"/>
      <c r="E38" s="831"/>
      <c r="F38" s="832"/>
      <c r="G38" s="833"/>
      <c r="H38" s="830"/>
    </row>
    <row r="39" spans="2:8" ht="19.5" customHeight="1">
      <c r="B39" s="88"/>
      <c r="C39" s="830"/>
      <c r="D39" s="830"/>
      <c r="E39" s="831"/>
      <c r="F39" s="832"/>
      <c r="G39" s="833"/>
      <c r="H39" s="830"/>
    </row>
    <row r="40" spans="2:8" ht="19.5" customHeight="1">
      <c r="B40" s="88"/>
      <c r="C40" s="830"/>
      <c r="D40" s="830"/>
      <c r="E40" s="831"/>
      <c r="F40" s="832"/>
      <c r="G40" s="833"/>
      <c r="H40" s="830"/>
    </row>
    <row r="41" spans="2:8" ht="19.5" customHeight="1">
      <c r="B41" s="88"/>
      <c r="C41" s="830"/>
      <c r="D41" s="830"/>
      <c r="E41" s="831"/>
      <c r="F41" s="832"/>
      <c r="G41" s="833"/>
      <c r="H41" s="830"/>
    </row>
    <row r="42" spans="2:8" ht="19.5" customHeight="1">
      <c r="B42" s="89"/>
      <c r="C42" s="834" t="s">
        <v>223</v>
      </c>
      <c r="D42" s="835"/>
      <c r="E42" s="836"/>
      <c r="F42" s="837"/>
      <c r="G42" s="838"/>
      <c r="H42" s="839"/>
    </row>
    <row r="43" spans="2:8" ht="19.5" customHeight="1">
      <c r="B43" s="1194" t="s">
        <v>224</v>
      </c>
      <c r="C43" s="827"/>
      <c r="D43" s="826"/>
      <c r="E43" s="827"/>
      <c r="F43" s="828"/>
      <c r="G43" s="829"/>
      <c r="H43" s="826"/>
    </row>
    <row r="44" spans="2:8" ht="19.5" customHeight="1">
      <c r="B44" s="1195"/>
      <c r="C44" s="831"/>
      <c r="D44" s="830"/>
      <c r="E44" s="831"/>
      <c r="F44" s="832"/>
      <c r="G44" s="833"/>
      <c r="H44" s="830"/>
    </row>
    <row r="45" spans="2:8" ht="19.5" customHeight="1">
      <c r="B45" s="88"/>
      <c r="C45" s="830"/>
      <c r="D45" s="830"/>
      <c r="E45" s="831"/>
      <c r="F45" s="832"/>
      <c r="G45" s="833"/>
      <c r="H45" s="830"/>
    </row>
    <row r="46" spans="2:8" ht="19.5" customHeight="1">
      <c r="B46" s="88"/>
      <c r="C46" s="830"/>
      <c r="D46" s="830"/>
      <c r="E46" s="831"/>
      <c r="F46" s="832"/>
      <c r="G46" s="833"/>
      <c r="H46" s="830"/>
    </row>
    <row r="47" spans="2:8" ht="19.5" customHeight="1">
      <c r="B47" s="88"/>
      <c r="C47" s="840"/>
      <c r="D47" s="840"/>
      <c r="E47" s="841"/>
      <c r="F47" s="842"/>
      <c r="G47" s="843"/>
      <c r="H47" s="840"/>
    </row>
    <row r="48" spans="2:8" ht="19.5" customHeight="1">
      <c r="B48" s="89"/>
      <c r="C48" s="834" t="s">
        <v>223</v>
      </c>
      <c r="D48" s="835"/>
      <c r="E48" s="836"/>
      <c r="F48" s="837"/>
      <c r="G48" s="838"/>
      <c r="H48" s="839"/>
    </row>
    <row r="49" spans="2:8" ht="19.5" customHeight="1">
      <c r="B49" s="91" t="s">
        <v>222</v>
      </c>
      <c r="C49" s="837"/>
      <c r="D49" s="834"/>
      <c r="E49" s="836"/>
      <c r="F49" s="837"/>
      <c r="G49" s="838"/>
      <c r="H49" s="839"/>
    </row>
    <row r="51" spans="2:8" ht="19.5" customHeight="1">
      <c r="B51" s="85" t="s">
        <v>504</v>
      </c>
    </row>
    <row r="52" spans="2:8" ht="19.5" customHeight="1">
      <c r="B52" s="1188" t="s">
        <v>295</v>
      </c>
      <c r="C52" s="1186" t="s">
        <v>289</v>
      </c>
      <c r="D52" s="1186" t="s">
        <v>286</v>
      </c>
      <c r="E52" s="1190" t="s">
        <v>287</v>
      </c>
      <c r="F52" s="1190"/>
      <c r="G52" s="1191"/>
      <c r="H52" s="1186" t="s">
        <v>288</v>
      </c>
    </row>
    <row r="53" spans="2:8" ht="19.5" customHeight="1">
      <c r="B53" s="1189"/>
      <c r="C53" s="1187"/>
      <c r="D53" s="1187"/>
      <c r="E53" s="1192"/>
      <c r="F53" s="1192"/>
      <c r="G53" s="1193"/>
      <c r="H53" s="1187"/>
    </row>
    <row r="54" spans="2:8" ht="19.5" customHeight="1">
      <c r="B54" s="90" t="s">
        <v>293</v>
      </c>
      <c r="C54" s="826"/>
      <c r="D54" s="826"/>
      <c r="E54" s="827"/>
      <c r="F54" s="828"/>
      <c r="G54" s="829"/>
      <c r="H54" s="826"/>
    </row>
    <row r="55" spans="2:8" ht="19.5" customHeight="1">
      <c r="B55" s="88"/>
      <c r="C55" s="830"/>
      <c r="D55" s="830"/>
      <c r="E55" s="831"/>
      <c r="F55" s="832"/>
      <c r="G55" s="833"/>
      <c r="H55" s="830"/>
    </row>
    <row r="56" spans="2:8" ht="19.5" customHeight="1">
      <c r="B56" s="88"/>
      <c r="C56" s="830"/>
      <c r="D56" s="830"/>
      <c r="E56" s="831"/>
      <c r="F56" s="832"/>
      <c r="G56" s="833"/>
      <c r="H56" s="830"/>
    </row>
    <row r="57" spans="2:8" ht="19.5" customHeight="1">
      <c r="B57" s="88"/>
      <c r="C57" s="830"/>
      <c r="D57" s="830"/>
      <c r="E57" s="831"/>
      <c r="F57" s="832"/>
      <c r="G57" s="833"/>
      <c r="H57" s="830"/>
    </row>
    <row r="58" spans="2:8" ht="19.5" customHeight="1">
      <c r="B58" s="88"/>
      <c r="C58" s="830"/>
      <c r="D58" s="830"/>
      <c r="E58" s="831"/>
      <c r="F58" s="832"/>
      <c r="G58" s="833"/>
      <c r="H58" s="830"/>
    </row>
    <row r="59" spans="2:8" ht="19.5" customHeight="1">
      <c r="B59" s="89"/>
      <c r="C59" s="834" t="s">
        <v>223</v>
      </c>
      <c r="D59" s="835"/>
      <c r="E59" s="836"/>
      <c r="F59" s="837"/>
      <c r="G59" s="838"/>
      <c r="H59" s="839"/>
    </row>
    <row r="60" spans="2:8" ht="19.5" customHeight="1">
      <c r="B60" s="90" t="s">
        <v>294</v>
      </c>
      <c r="C60" s="826"/>
      <c r="D60" s="826"/>
      <c r="E60" s="827"/>
      <c r="F60" s="828"/>
      <c r="G60" s="829"/>
      <c r="H60" s="826"/>
    </row>
    <row r="61" spans="2:8" ht="19.5" customHeight="1">
      <c r="B61" s="88"/>
      <c r="C61" s="830"/>
      <c r="D61" s="830"/>
      <c r="E61" s="831"/>
      <c r="F61" s="832"/>
      <c r="G61" s="833"/>
      <c r="H61" s="830"/>
    </row>
    <row r="62" spans="2:8" ht="19.5" customHeight="1">
      <c r="B62" s="88"/>
      <c r="C62" s="830"/>
      <c r="D62" s="830"/>
      <c r="E62" s="831"/>
      <c r="F62" s="832"/>
      <c r="G62" s="833"/>
      <c r="H62" s="830"/>
    </row>
    <row r="63" spans="2:8" ht="19.5" customHeight="1">
      <c r="B63" s="88"/>
      <c r="C63" s="830"/>
      <c r="D63" s="830"/>
      <c r="E63" s="831"/>
      <c r="F63" s="832"/>
      <c r="G63" s="833"/>
      <c r="H63" s="830"/>
    </row>
    <row r="64" spans="2:8" ht="19.5" customHeight="1">
      <c r="B64" s="88"/>
      <c r="C64" s="830"/>
      <c r="D64" s="830"/>
      <c r="E64" s="831"/>
      <c r="F64" s="832"/>
      <c r="G64" s="833"/>
      <c r="H64" s="830"/>
    </row>
    <row r="65" spans="2:8" ht="19.5" customHeight="1">
      <c r="B65" s="89"/>
      <c r="C65" s="834" t="s">
        <v>223</v>
      </c>
      <c r="D65" s="835"/>
      <c r="E65" s="836"/>
      <c r="F65" s="837"/>
      <c r="G65" s="838"/>
      <c r="H65" s="839"/>
    </row>
    <row r="66" spans="2:8" ht="19.5" customHeight="1">
      <c r="B66" s="1194" t="s">
        <v>224</v>
      </c>
      <c r="C66" s="827"/>
      <c r="D66" s="826"/>
      <c r="E66" s="827"/>
      <c r="F66" s="828"/>
      <c r="G66" s="829"/>
      <c r="H66" s="826"/>
    </row>
    <row r="67" spans="2:8" ht="19.5" customHeight="1">
      <c r="B67" s="1195"/>
      <c r="C67" s="831"/>
      <c r="D67" s="830"/>
      <c r="E67" s="831"/>
      <c r="F67" s="832"/>
      <c r="G67" s="833"/>
      <c r="H67" s="830"/>
    </row>
    <row r="68" spans="2:8" ht="19.5" customHeight="1">
      <c r="B68" s="88"/>
      <c r="C68" s="830"/>
      <c r="D68" s="830"/>
      <c r="E68" s="831"/>
      <c r="F68" s="832"/>
      <c r="G68" s="833"/>
      <c r="H68" s="830"/>
    </row>
    <row r="69" spans="2:8" ht="19.5" customHeight="1">
      <c r="B69" s="88"/>
      <c r="C69" s="830"/>
      <c r="D69" s="830"/>
      <c r="E69" s="831"/>
      <c r="F69" s="832"/>
      <c r="G69" s="833"/>
      <c r="H69" s="830"/>
    </row>
    <row r="70" spans="2:8" ht="19.5" customHeight="1">
      <c r="B70" s="88"/>
      <c r="C70" s="840"/>
      <c r="D70" s="840"/>
      <c r="E70" s="841"/>
      <c r="F70" s="842"/>
      <c r="G70" s="843"/>
      <c r="H70" s="840"/>
    </row>
    <row r="71" spans="2:8" ht="19.5" customHeight="1">
      <c r="B71" s="89"/>
      <c r="C71" s="834" t="s">
        <v>223</v>
      </c>
      <c r="D71" s="835"/>
      <c r="E71" s="836"/>
      <c r="F71" s="837"/>
      <c r="G71" s="838"/>
      <c r="H71" s="839"/>
    </row>
    <row r="72" spans="2:8" ht="19.5" customHeight="1">
      <c r="B72" s="91" t="s">
        <v>222</v>
      </c>
      <c r="C72" s="837"/>
      <c r="D72" s="834"/>
      <c r="E72" s="836"/>
      <c r="F72" s="837"/>
      <c r="G72" s="838"/>
      <c r="H72" s="839"/>
    </row>
    <row r="73" spans="2:8" ht="19.5" customHeight="1">
      <c r="B73" s="85" t="s">
        <v>471</v>
      </c>
    </row>
  </sheetData>
  <mergeCells count="19">
    <mergeCell ref="E52:G53"/>
    <mergeCell ref="H52:H53"/>
    <mergeCell ref="B66:B67"/>
    <mergeCell ref="D6:D7"/>
    <mergeCell ref="B29:B30"/>
    <mergeCell ref="C29:C30"/>
    <mergeCell ref="B52:B53"/>
    <mergeCell ref="C52:C53"/>
    <mergeCell ref="D52:D53"/>
    <mergeCell ref="D29:D30"/>
    <mergeCell ref="E29:G30"/>
    <mergeCell ref="B43:B44"/>
    <mergeCell ref="H29:H30"/>
    <mergeCell ref="B20:B21"/>
    <mergeCell ref="B3:H3"/>
    <mergeCell ref="H6:H7"/>
    <mergeCell ref="B6:B7"/>
    <mergeCell ref="C6:C7"/>
    <mergeCell ref="E6:G7"/>
  </mergeCells>
  <phoneticPr fontId="26"/>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2" manualBreakCount="2">
    <brk id="27" min="1" max="7" man="1"/>
    <brk id="50" min="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F70"/>
  <sheetViews>
    <sheetView view="pageBreakPreview" topLeftCell="D12" zoomScale="55" zoomScaleNormal="55" zoomScaleSheetLayoutView="55" workbookViewId="0">
      <selection activeCell="M24" sqref="M24"/>
    </sheetView>
  </sheetViews>
  <sheetFormatPr defaultColWidth="8" defaultRowHeight="11.25"/>
  <cols>
    <col min="1" max="1" width="2.625" style="104" customWidth="1"/>
    <col min="2" max="2" width="3.75" style="104" customWidth="1"/>
    <col min="3" max="4" width="2.625" style="104" customWidth="1"/>
    <col min="5" max="5" width="39.125" style="104" customWidth="1"/>
    <col min="6" max="31" width="14.625" style="104" customWidth="1"/>
    <col min="32" max="32" width="15.625" style="104" customWidth="1"/>
    <col min="33" max="33" width="2.625" style="104" customWidth="1"/>
    <col min="34" max="34" width="10.25" style="104" customWidth="1"/>
    <col min="35" max="16384" width="8" style="104"/>
  </cols>
  <sheetData>
    <row r="1" spans="1:32" ht="18.75" customHeight="1">
      <c r="B1" s="984" t="s">
        <v>514</v>
      </c>
      <c r="C1" s="985"/>
      <c r="D1" s="985"/>
      <c r="E1" s="985"/>
      <c r="F1" s="985"/>
      <c r="G1" s="985"/>
      <c r="H1" s="985"/>
      <c r="I1" s="985"/>
      <c r="J1" s="985"/>
      <c r="K1" s="985"/>
      <c r="L1" s="985"/>
      <c r="M1" s="985"/>
      <c r="N1" s="985"/>
      <c r="O1" s="985"/>
      <c r="P1" s="985"/>
      <c r="Q1" s="985"/>
      <c r="R1" s="985"/>
      <c r="S1" s="985"/>
      <c r="T1" s="985"/>
      <c r="U1" s="985"/>
      <c r="V1" s="985"/>
      <c r="W1" s="985"/>
      <c r="X1" s="985"/>
      <c r="Y1" s="985"/>
      <c r="Z1" s="985"/>
      <c r="AA1" s="985"/>
      <c r="AB1" s="985"/>
      <c r="AC1" s="985"/>
      <c r="AD1" s="985"/>
      <c r="AE1" s="985"/>
      <c r="AF1" s="985"/>
    </row>
    <row r="2" spans="1:32" ht="9.9499999999999993" customHeight="1">
      <c r="A2" s="105"/>
      <c r="B2" s="106"/>
      <c r="C2" s="106"/>
      <c r="D2" s="106"/>
      <c r="E2" s="106"/>
      <c r="F2" s="106"/>
      <c r="G2" s="106"/>
      <c r="H2" s="106"/>
      <c r="I2" s="106"/>
      <c r="J2" s="106"/>
      <c r="K2" s="106"/>
      <c r="Y2" s="107"/>
      <c r="Z2" s="107"/>
      <c r="AA2" s="107"/>
      <c r="AB2" s="107"/>
      <c r="AC2" s="107"/>
      <c r="AD2" s="107"/>
      <c r="AE2" s="107"/>
      <c r="AF2" s="108"/>
    </row>
    <row r="3" spans="1:32" ht="20.100000000000001" customHeight="1">
      <c r="B3" s="1105" t="s">
        <v>197</v>
      </c>
      <c r="C3" s="1106"/>
      <c r="D3" s="1106"/>
      <c r="E3" s="1106"/>
      <c r="F3" s="1106"/>
      <c r="G3" s="1106"/>
      <c r="H3" s="1106"/>
      <c r="I3" s="1106"/>
      <c r="J3" s="1106"/>
      <c r="K3" s="1106"/>
      <c r="L3" s="1106"/>
      <c r="M3" s="1106"/>
      <c r="N3" s="1106"/>
      <c r="O3" s="1106"/>
      <c r="P3" s="1106"/>
      <c r="Q3" s="1106"/>
      <c r="R3" s="1106"/>
      <c r="S3" s="1106"/>
      <c r="T3" s="1106"/>
      <c r="U3" s="1106"/>
      <c r="V3" s="1106"/>
      <c r="W3" s="1106"/>
      <c r="X3" s="1106"/>
      <c r="Y3" s="1106"/>
      <c r="Z3" s="1106"/>
      <c r="AA3" s="1106"/>
      <c r="AB3" s="1106"/>
      <c r="AC3" s="1106"/>
      <c r="AD3" s="1106"/>
      <c r="AE3" s="1106"/>
      <c r="AF3" s="1106"/>
    </row>
    <row r="4" spans="1:32" ht="8.25" customHeight="1">
      <c r="B4" s="109"/>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row>
    <row r="5" spans="1:32" s="111" customFormat="1" ht="20.25" customHeight="1" thickBot="1">
      <c r="B5" s="112" t="s">
        <v>99</v>
      </c>
      <c r="C5" s="113" t="s">
        <v>100</v>
      </c>
      <c r="D5" s="106"/>
      <c r="E5" s="114"/>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t="s">
        <v>274</v>
      </c>
    </row>
    <row r="6" spans="1:32" s="118" customFormat="1" ht="20.25" customHeight="1">
      <c r="A6" s="117"/>
      <c r="B6" s="1231" t="s">
        <v>101</v>
      </c>
      <c r="C6" s="1208"/>
      <c r="D6" s="1208"/>
      <c r="E6" s="1208"/>
      <c r="F6" s="1207" t="s">
        <v>146</v>
      </c>
      <c r="G6" s="1208"/>
      <c r="H6" s="588"/>
      <c r="I6" s="588"/>
      <c r="J6" s="432"/>
      <c r="K6" s="432"/>
      <c r="L6" s="432"/>
      <c r="M6" s="734"/>
      <c r="N6" s="1208" t="s">
        <v>390</v>
      </c>
      <c r="O6" s="1208"/>
      <c r="P6" s="1208"/>
      <c r="Q6" s="1208"/>
      <c r="R6" s="1208"/>
      <c r="S6" s="1208"/>
      <c r="T6" s="1208"/>
      <c r="U6" s="1208"/>
      <c r="V6" s="1208"/>
      <c r="W6" s="1208"/>
      <c r="X6" s="1208"/>
      <c r="Y6" s="1208"/>
      <c r="Z6" s="1208"/>
      <c r="AA6" s="1208"/>
      <c r="AB6" s="1208"/>
      <c r="AC6" s="1208"/>
      <c r="AD6" s="1208"/>
      <c r="AE6" s="1211"/>
      <c r="AF6" s="1228" t="s">
        <v>102</v>
      </c>
    </row>
    <row r="7" spans="1:32" s="118" customFormat="1" ht="20.25" customHeight="1">
      <c r="A7" s="117"/>
      <c r="B7" s="1232"/>
      <c r="C7" s="1233"/>
      <c r="D7" s="1233"/>
      <c r="E7" s="1233"/>
      <c r="F7" s="1209"/>
      <c r="G7" s="1210"/>
      <c r="H7" s="733"/>
      <c r="I7" s="461"/>
      <c r="J7" s="461"/>
      <c r="K7" s="461"/>
      <c r="L7" s="461"/>
      <c r="M7" s="461"/>
      <c r="N7" s="1210"/>
      <c r="O7" s="1210"/>
      <c r="P7" s="1210"/>
      <c r="Q7" s="1210"/>
      <c r="R7" s="1210"/>
      <c r="S7" s="1210"/>
      <c r="T7" s="1210"/>
      <c r="U7" s="1210"/>
      <c r="V7" s="1210"/>
      <c r="W7" s="1210"/>
      <c r="X7" s="1210"/>
      <c r="Y7" s="1210"/>
      <c r="Z7" s="1210"/>
      <c r="AA7" s="1210"/>
      <c r="AB7" s="1210"/>
      <c r="AC7" s="1210"/>
      <c r="AD7" s="1210"/>
      <c r="AE7" s="1212"/>
      <c r="AF7" s="1229"/>
    </row>
    <row r="8" spans="1:32" s="118" customFormat="1" ht="20.25" customHeight="1" thickBot="1">
      <c r="A8" s="117"/>
      <c r="B8" s="1234"/>
      <c r="C8" s="1235"/>
      <c r="D8" s="1235"/>
      <c r="E8" s="1235"/>
      <c r="F8" s="438" t="s">
        <v>655</v>
      </c>
      <c r="G8" s="366" t="s">
        <v>656</v>
      </c>
      <c r="H8" s="366" t="s">
        <v>657</v>
      </c>
      <c r="I8" s="366" t="s">
        <v>658</v>
      </c>
      <c r="J8" s="366" t="s">
        <v>659</v>
      </c>
      <c r="K8" s="366" t="s">
        <v>660</v>
      </c>
      <c r="L8" s="366" t="s">
        <v>661</v>
      </c>
      <c r="M8" s="366" t="s">
        <v>662</v>
      </c>
      <c r="N8" s="366" t="s">
        <v>663</v>
      </c>
      <c r="O8" s="366" t="s">
        <v>664</v>
      </c>
      <c r="P8" s="366" t="s">
        <v>665</v>
      </c>
      <c r="Q8" s="366" t="s">
        <v>666</v>
      </c>
      <c r="R8" s="366" t="s">
        <v>667</v>
      </c>
      <c r="S8" s="366" t="s">
        <v>668</v>
      </c>
      <c r="T8" s="366" t="s">
        <v>669</v>
      </c>
      <c r="U8" s="366" t="s">
        <v>670</v>
      </c>
      <c r="V8" s="366" t="s">
        <v>671</v>
      </c>
      <c r="W8" s="366" t="s">
        <v>672</v>
      </c>
      <c r="X8" s="366" t="s">
        <v>673</v>
      </c>
      <c r="Y8" s="366" t="s">
        <v>674</v>
      </c>
      <c r="Z8" s="366" t="s">
        <v>675</v>
      </c>
      <c r="AA8" s="366" t="s">
        <v>676</v>
      </c>
      <c r="AB8" s="366" t="s">
        <v>677</v>
      </c>
      <c r="AC8" s="366" t="s">
        <v>678</v>
      </c>
      <c r="AD8" s="366" t="s">
        <v>679</v>
      </c>
      <c r="AE8" s="119" t="s">
        <v>654</v>
      </c>
      <c r="AF8" s="1230"/>
    </row>
    <row r="9" spans="1:32" s="124" customFormat="1" ht="20.25" customHeight="1">
      <c r="A9" s="120"/>
      <c r="B9" s="121" t="s">
        <v>103</v>
      </c>
      <c r="C9" s="1198" t="s">
        <v>104</v>
      </c>
      <c r="D9" s="1199"/>
      <c r="E9" s="1199"/>
      <c r="F9" s="439">
        <f t="shared" ref="F9:AA9" si="0">SUM(F10,F16)</f>
        <v>0</v>
      </c>
      <c r="G9" s="149">
        <f t="shared" si="0"/>
        <v>0</v>
      </c>
      <c r="H9" s="149">
        <f t="shared" si="0"/>
        <v>0</v>
      </c>
      <c r="I9" s="351">
        <f t="shared" si="0"/>
        <v>0</v>
      </c>
      <c r="J9" s="122">
        <f t="shared" si="0"/>
        <v>0</v>
      </c>
      <c r="K9" s="122">
        <f t="shared" si="0"/>
        <v>0</v>
      </c>
      <c r="L9" s="122">
        <f t="shared" si="0"/>
        <v>0</v>
      </c>
      <c r="M9" s="122">
        <f t="shared" si="0"/>
        <v>0</v>
      </c>
      <c r="N9" s="122">
        <f t="shared" si="0"/>
        <v>0</v>
      </c>
      <c r="O9" s="122">
        <f t="shared" si="0"/>
        <v>0</v>
      </c>
      <c r="P9" s="122">
        <f t="shared" si="0"/>
        <v>0</v>
      </c>
      <c r="Q9" s="122">
        <f t="shared" si="0"/>
        <v>0</v>
      </c>
      <c r="R9" s="122">
        <f t="shared" si="0"/>
        <v>0</v>
      </c>
      <c r="S9" s="122">
        <f t="shared" si="0"/>
        <v>0</v>
      </c>
      <c r="T9" s="122">
        <f t="shared" si="0"/>
        <v>0</v>
      </c>
      <c r="U9" s="122">
        <f t="shared" si="0"/>
        <v>0</v>
      </c>
      <c r="V9" s="122">
        <f t="shared" si="0"/>
        <v>0</v>
      </c>
      <c r="W9" s="122">
        <f t="shared" si="0"/>
        <v>0</v>
      </c>
      <c r="X9" s="122">
        <f t="shared" si="0"/>
        <v>0</v>
      </c>
      <c r="Y9" s="122">
        <f t="shared" si="0"/>
        <v>0</v>
      </c>
      <c r="Z9" s="122">
        <f t="shared" si="0"/>
        <v>0</v>
      </c>
      <c r="AA9" s="122">
        <f t="shared" si="0"/>
        <v>0</v>
      </c>
      <c r="AB9" s="122">
        <f t="shared" ref="AB9:AC9" si="1">SUM(AB10,AB16)</f>
        <v>0</v>
      </c>
      <c r="AC9" s="122">
        <f t="shared" si="1"/>
        <v>0</v>
      </c>
      <c r="AD9" s="122">
        <f>SUM(AD10,AD16)</f>
        <v>0</v>
      </c>
      <c r="AE9" s="122">
        <f>SUM(AE10,AE16)</f>
        <v>0</v>
      </c>
      <c r="AF9" s="569">
        <f>SUM(AF10,AF16)</f>
        <v>0</v>
      </c>
    </row>
    <row r="10" spans="1:32" s="124" customFormat="1" ht="20.25" customHeight="1">
      <c r="A10" s="120"/>
      <c r="B10" s="125"/>
      <c r="C10" s="138" t="s">
        <v>105</v>
      </c>
      <c r="D10" s="1203" t="s">
        <v>703</v>
      </c>
      <c r="E10" s="1197"/>
      <c r="F10" s="440">
        <f>SUM(F11,F12,F15)</f>
        <v>0</v>
      </c>
      <c r="G10" s="128">
        <f t="shared" ref="G10:AD10" si="2">SUM(G11,G12,G15)</f>
        <v>0</v>
      </c>
      <c r="H10" s="128">
        <f t="shared" si="2"/>
        <v>0</v>
      </c>
      <c r="I10" s="352">
        <f t="shared" si="2"/>
        <v>0</v>
      </c>
      <c r="J10" s="128">
        <f>SUM(J11,J12,J15)</f>
        <v>0</v>
      </c>
      <c r="K10" s="128">
        <f t="shared" si="2"/>
        <v>0</v>
      </c>
      <c r="L10" s="128">
        <f t="shared" si="2"/>
        <v>0</v>
      </c>
      <c r="M10" s="128">
        <f t="shared" si="2"/>
        <v>0</v>
      </c>
      <c r="N10" s="128">
        <f t="shared" si="2"/>
        <v>0</v>
      </c>
      <c r="O10" s="128">
        <f t="shared" si="2"/>
        <v>0</v>
      </c>
      <c r="P10" s="128">
        <f t="shared" si="2"/>
        <v>0</v>
      </c>
      <c r="Q10" s="128">
        <f t="shared" si="2"/>
        <v>0</v>
      </c>
      <c r="R10" s="128">
        <f t="shared" si="2"/>
        <v>0</v>
      </c>
      <c r="S10" s="128">
        <f t="shared" si="2"/>
        <v>0</v>
      </c>
      <c r="T10" s="128">
        <f t="shared" si="2"/>
        <v>0</v>
      </c>
      <c r="U10" s="128">
        <f t="shared" si="2"/>
        <v>0</v>
      </c>
      <c r="V10" s="128">
        <f t="shared" si="2"/>
        <v>0</v>
      </c>
      <c r="W10" s="128">
        <f t="shared" si="2"/>
        <v>0</v>
      </c>
      <c r="X10" s="128">
        <f t="shared" si="2"/>
        <v>0</v>
      </c>
      <c r="Y10" s="128">
        <f t="shared" si="2"/>
        <v>0</v>
      </c>
      <c r="Z10" s="128">
        <f t="shared" si="2"/>
        <v>0</v>
      </c>
      <c r="AA10" s="128">
        <f t="shared" si="2"/>
        <v>0</v>
      </c>
      <c r="AB10" s="128">
        <f t="shared" si="2"/>
        <v>0</v>
      </c>
      <c r="AC10" s="128">
        <f t="shared" si="2"/>
        <v>0</v>
      </c>
      <c r="AD10" s="128">
        <f t="shared" si="2"/>
        <v>0</v>
      </c>
      <c r="AE10" s="128">
        <f>SUM(AE11,AE12,AE15)</f>
        <v>0</v>
      </c>
      <c r="AF10" s="129">
        <f t="shared" ref="AF10:AF15" si="3">SUM(F10:AE10)</f>
        <v>0</v>
      </c>
    </row>
    <row r="11" spans="1:32" s="124" customFormat="1" ht="20.25" customHeight="1">
      <c r="A11" s="120"/>
      <c r="B11" s="125"/>
      <c r="C11" s="130"/>
      <c r="D11" s="1200" t="s">
        <v>704</v>
      </c>
      <c r="E11" s="1197"/>
      <c r="F11" s="440">
        <v>0</v>
      </c>
      <c r="G11" s="128">
        <v>0</v>
      </c>
      <c r="H11" s="128">
        <v>0</v>
      </c>
      <c r="I11" s="352">
        <v>0</v>
      </c>
      <c r="J11" s="372">
        <v>0</v>
      </c>
      <c r="K11" s="131"/>
      <c r="L11" s="131"/>
      <c r="M11" s="131"/>
      <c r="N11" s="131"/>
      <c r="O11" s="131"/>
      <c r="P11" s="131"/>
      <c r="Q11" s="131"/>
      <c r="R11" s="131"/>
      <c r="S11" s="131"/>
      <c r="T11" s="131"/>
      <c r="U11" s="131"/>
      <c r="V11" s="131"/>
      <c r="W11" s="131"/>
      <c r="X11" s="131"/>
      <c r="Y11" s="131"/>
      <c r="Z11" s="131"/>
      <c r="AA11" s="131"/>
      <c r="AB11" s="131"/>
      <c r="AC11" s="131"/>
      <c r="AD11" s="131"/>
      <c r="AE11" s="131"/>
      <c r="AF11" s="129">
        <f t="shared" si="3"/>
        <v>0</v>
      </c>
    </row>
    <row r="12" spans="1:32" s="124" customFormat="1" ht="20.25" customHeight="1">
      <c r="A12" s="120"/>
      <c r="B12" s="125"/>
      <c r="C12" s="130"/>
      <c r="D12" s="1201" t="s">
        <v>705</v>
      </c>
      <c r="E12" s="1202"/>
      <c r="F12" s="439">
        <f>SUM(F13:F14)</f>
        <v>0</v>
      </c>
      <c r="G12" s="122">
        <f>SUM(G13:G14)</f>
        <v>0</v>
      </c>
      <c r="H12" s="122">
        <f>SUM(H13:H14)</f>
        <v>0</v>
      </c>
      <c r="I12" s="351">
        <f>SUM(I13:I14)</f>
        <v>0</v>
      </c>
      <c r="J12" s="739">
        <f>SUM(J13:J14)</f>
        <v>0</v>
      </c>
      <c r="K12" s="122">
        <f t="shared" ref="K12:AE12" si="4">SUM(K13:K14)</f>
        <v>0</v>
      </c>
      <c r="L12" s="122">
        <f t="shared" si="4"/>
        <v>0</v>
      </c>
      <c r="M12" s="122">
        <f t="shared" si="4"/>
        <v>0</v>
      </c>
      <c r="N12" s="122">
        <f t="shared" si="4"/>
        <v>0</v>
      </c>
      <c r="O12" s="122">
        <f t="shared" si="4"/>
        <v>0</v>
      </c>
      <c r="P12" s="122">
        <f t="shared" si="4"/>
        <v>0</v>
      </c>
      <c r="Q12" s="122">
        <f t="shared" si="4"/>
        <v>0</v>
      </c>
      <c r="R12" s="122">
        <f t="shared" si="4"/>
        <v>0</v>
      </c>
      <c r="S12" s="122">
        <f t="shared" si="4"/>
        <v>0</v>
      </c>
      <c r="T12" s="122">
        <f t="shared" si="4"/>
        <v>0</v>
      </c>
      <c r="U12" s="122">
        <f t="shared" si="4"/>
        <v>0</v>
      </c>
      <c r="V12" s="122">
        <f t="shared" si="4"/>
        <v>0</v>
      </c>
      <c r="W12" s="122">
        <f t="shared" si="4"/>
        <v>0</v>
      </c>
      <c r="X12" s="122">
        <f t="shared" si="4"/>
        <v>0</v>
      </c>
      <c r="Y12" s="122">
        <f t="shared" si="4"/>
        <v>0</v>
      </c>
      <c r="Z12" s="122">
        <f t="shared" si="4"/>
        <v>0</v>
      </c>
      <c r="AA12" s="122">
        <f t="shared" si="4"/>
        <v>0</v>
      </c>
      <c r="AB12" s="122">
        <f t="shared" ref="AB12:AC12" si="5">SUM(AB13:AB14)</f>
        <v>0</v>
      </c>
      <c r="AC12" s="122">
        <f t="shared" si="5"/>
        <v>0</v>
      </c>
      <c r="AD12" s="122">
        <f t="shared" si="4"/>
        <v>0</v>
      </c>
      <c r="AE12" s="122">
        <f t="shared" si="4"/>
        <v>0</v>
      </c>
      <c r="AF12" s="123">
        <f t="shared" si="3"/>
        <v>0</v>
      </c>
    </row>
    <row r="13" spans="1:32" s="124" customFormat="1" ht="20.25" customHeight="1">
      <c r="A13" s="120"/>
      <c r="B13" s="125"/>
      <c r="C13" s="130"/>
      <c r="D13" s="130"/>
      <c r="E13" s="132" t="s">
        <v>393</v>
      </c>
      <c r="F13" s="441">
        <v>0</v>
      </c>
      <c r="G13" s="374">
        <v>0</v>
      </c>
      <c r="H13" s="374">
        <v>0</v>
      </c>
      <c r="I13" s="353">
        <v>0</v>
      </c>
      <c r="J13" s="740">
        <v>0</v>
      </c>
      <c r="K13" s="133"/>
      <c r="L13" s="133"/>
      <c r="M13" s="133"/>
      <c r="N13" s="133"/>
      <c r="O13" s="133"/>
      <c r="P13" s="133"/>
      <c r="Q13" s="133"/>
      <c r="R13" s="133"/>
      <c r="S13" s="133"/>
      <c r="T13" s="133"/>
      <c r="U13" s="133"/>
      <c r="V13" s="133"/>
      <c r="W13" s="133"/>
      <c r="X13" s="133"/>
      <c r="Y13" s="133"/>
      <c r="Z13" s="133"/>
      <c r="AA13" s="133"/>
      <c r="AB13" s="133"/>
      <c r="AC13" s="133"/>
      <c r="AD13" s="133"/>
      <c r="AE13" s="133"/>
      <c r="AF13" s="134">
        <f t="shared" si="3"/>
        <v>0</v>
      </c>
    </row>
    <row r="14" spans="1:32" s="124" customFormat="1" ht="20.25" customHeight="1">
      <c r="A14" s="120"/>
      <c r="B14" s="141"/>
      <c r="C14" s="130"/>
      <c r="D14" s="135"/>
      <c r="E14" s="136" t="s">
        <v>147</v>
      </c>
      <c r="F14" s="439">
        <v>0</v>
      </c>
      <c r="G14" s="122">
        <v>0</v>
      </c>
      <c r="H14" s="122">
        <v>0</v>
      </c>
      <c r="I14" s="351">
        <v>0</v>
      </c>
      <c r="J14" s="739">
        <v>0</v>
      </c>
      <c r="K14" s="139"/>
      <c r="L14" s="139"/>
      <c r="M14" s="139"/>
      <c r="N14" s="139"/>
      <c r="O14" s="139"/>
      <c r="P14" s="139"/>
      <c r="Q14" s="139"/>
      <c r="R14" s="139"/>
      <c r="S14" s="139"/>
      <c r="T14" s="139"/>
      <c r="U14" s="139"/>
      <c r="V14" s="139"/>
      <c r="W14" s="139"/>
      <c r="X14" s="139"/>
      <c r="Y14" s="139"/>
      <c r="Z14" s="139"/>
      <c r="AA14" s="139"/>
      <c r="AB14" s="139"/>
      <c r="AC14" s="139"/>
      <c r="AD14" s="139"/>
      <c r="AE14" s="139"/>
      <c r="AF14" s="140">
        <f t="shared" si="3"/>
        <v>0</v>
      </c>
    </row>
    <row r="15" spans="1:32" s="124" customFormat="1" ht="20.25" customHeight="1">
      <c r="A15" s="120"/>
      <c r="B15" s="125"/>
      <c r="C15" s="138"/>
      <c r="D15" s="1205" t="s">
        <v>706</v>
      </c>
      <c r="E15" s="1206"/>
      <c r="F15" s="351">
        <v>0</v>
      </c>
      <c r="G15" s="122">
        <v>0</v>
      </c>
      <c r="H15" s="122">
        <v>0</v>
      </c>
      <c r="I15" s="351">
        <v>0</v>
      </c>
      <c r="J15" s="739">
        <v>0</v>
      </c>
      <c r="K15" s="139"/>
      <c r="L15" s="139"/>
      <c r="M15" s="139"/>
      <c r="N15" s="139"/>
      <c r="O15" s="139"/>
      <c r="P15" s="139"/>
      <c r="Q15" s="139"/>
      <c r="R15" s="139"/>
      <c r="S15" s="139"/>
      <c r="T15" s="139"/>
      <c r="U15" s="139"/>
      <c r="V15" s="139"/>
      <c r="W15" s="139"/>
      <c r="X15" s="139"/>
      <c r="Y15" s="139"/>
      <c r="Z15" s="139"/>
      <c r="AA15" s="139"/>
      <c r="AB15" s="139"/>
      <c r="AC15" s="139"/>
      <c r="AD15" s="139"/>
      <c r="AE15" s="139"/>
      <c r="AF15" s="123">
        <f t="shared" si="3"/>
        <v>0</v>
      </c>
    </row>
    <row r="16" spans="1:32" s="124" customFormat="1" ht="20.25" customHeight="1">
      <c r="A16" s="120"/>
      <c r="B16" s="125"/>
      <c r="C16" s="126" t="s">
        <v>105</v>
      </c>
      <c r="D16" s="1203" t="s">
        <v>707</v>
      </c>
      <c r="E16" s="1197"/>
      <c r="F16" s="440">
        <f t="shared" ref="F16:AA16" si="6">SUM(F17,F18)</f>
        <v>0</v>
      </c>
      <c r="G16" s="128">
        <f t="shared" si="6"/>
        <v>0</v>
      </c>
      <c r="H16" s="128">
        <f t="shared" si="6"/>
        <v>0</v>
      </c>
      <c r="I16" s="352">
        <f t="shared" si="6"/>
        <v>0</v>
      </c>
      <c r="J16" s="128">
        <f t="shared" si="6"/>
        <v>0</v>
      </c>
      <c r="K16" s="128">
        <f t="shared" si="6"/>
        <v>0</v>
      </c>
      <c r="L16" s="128">
        <f t="shared" si="6"/>
        <v>0</v>
      </c>
      <c r="M16" s="128">
        <f t="shared" si="6"/>
        <v>0</v>
      </c>
      <c r="N16" s="128">
        <f t="shared" si="6"/>
        <v>0</v>
      </c>
      <c r="O16" s="128">
        <f t="shared" si="6"/>
        <v>0</v>
      </c>
      <c r="P16" s="128">
        <f t="shared" si="6"/>
        <v>0</v>
      </c>
      <c r="Q16" s="128">
        <f t="shared" si="6"/>
        <v>0</v>
      </c>
      <c r="R16" s="128">
        <f t="shared" si="6"/>
        <v>0</v>
      </c>
      <c r="S16" s="128">
        <f t="shared" si="6"/>
        <v>0</v>
      </c>
      <c r="T16" s="128">
        <f t="shared" si="6"/>
        <v>0</v>
      </c>
      <c r="U16" s="128">
        <f t="shared" si="6"/>
        <v>0</v>
      </c>
      <c r="V16" s="128">
        <f t="shared" si="6"/>
        <v>0</v>
      </c>
      <c r="W16" s="128">
        <f t="shared" si="6"/>
        <v>0</v>
      </c>
      <c r="X16" s="128">
        <f t="shared" si="6"/>
        <v>0</v>
      </c>
      <c r="Y16" s="128">
        <f t="shared" si="6"/>
        <v>0</v>
      </c>
      <c r="Z16" s="128">
        <f t="shared" si="6"/>
        <v>0</v>
      </c>
      <c r="AA16" s="128">
        <f t="shared" si="6"/>
        <v>0</v>
      </c>
      <c r="AB16" s="128">
        <f t="shared" ref="AB16:AC16" si="7">SUM(AB17,AB18)</f>
        <v>0</v>
      </c>
      <c r="AC16" s="128">
        <f t="shared" si="7"/>
        <v>0</v>
      </c>
      <c r="AD16" s="128">
        <f>SUM(AD17,AD18)</f>
        <v>0</v>
      </c>
      <c r="AE16" s="128">
        <f>SUM(AE17,AE18)</f>
        <v>0</v>
      </c>
      <c r="AF16" s="129">
        <f t="shared" ref="AF16:AF25" si="8">SUM(F16:AE16)</f>
        <v>0</v>
      </c>
    </row>
    <row r="17" spans="1:32" s="124" customFormat="1" ht="20.25" customHeight="1">
      <c r="A17" s="120"/>
      <c r="B17" s="125"/>
      <c r="C17" s="130"/>
      <c r="D17" s="1200" t="s">
        <v>708</v>
      </c>
      <c r="E17" s="1197"/>
      <c r="F17" s="440">
        <v>0</v>
      </c>
      <c r="G17" s="128">
        <v>0</v>
      </c>
      <c r="H17" s="698"/>
      <c r="I17" s="735"/>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29">
        <f t="shared" si="8"/>
        <v>0</v>
      </c>
    </row>
    <row r="18" spans="1:32" s="124" customFormat="1" ht="20.25" customHeight="1">
      <c r="A18" s="120"/>
      <c r="B18" s="125"/>
      <c r="C18" s="130"/>
      <c r="D18" s="1201" t="s">
        <v>709</v>
      </c>
      <c r="E18" s="1202"/>
      <c r="F18" s="439">
        <f>SUM(F19:F20)</f>
        <v>0</v>
      </c>
      <c r="G18" s="122">
        <f>SUM(G19:G20)</f>
        <v>0</v>
      </c>
      <c r="H18" s="122">
        <f>SUM(H19:H20)</f>
        <v>0</v>
      </c>
      <c r="I18" s="351">
        <f>SUM(I19:I20)</f>
        <v>0</v>
      </c>
      <c r="J18" s="122">
        <f>SUM(J19:J20)</f>
        <v>0</v>
      </c>
      <c r="K18" s="122">
        <f t="shared" ref="K18:AE18" si="9">SUM(K19:K20)</f>
        <v>0</v>
      </c>
      <c r="L18" s="122">
        <f t="shared" si="9"/>
        <v>0</v>
      </c>
      <c r="M18" s="122">
        <f t="shared" si="9"/>
        <v>0</v>
      </c>
      <c r="N18" s="122">
        <f t="shared" si="9"/>
        <v>0</v>
      </c>
      <c r="O18" s="122">
        <f t="shared" si="9"/>
        <v>0</v>
      </c>
      <c r="P18" s="122">
        <f t="shared" si="9"/>
        <v>0</v>
      </c>
      <c r="Q18" s="122">
        <f t="shared" si="9"/>
        <v>0</v>
      </c>
      <c r="R18" s="122">
        <f t="shared" si="9"/>
        <v>0</v>
      </c>
      <c r="S18" s="122">
        <f t="shared" si="9"/>
        <v>0</v>
      </c>
      <c r="T18" s="122">
        <f t="shared" si="9"/>
        <v>0</v>
      </c>
      <c r="U18" s="122">
        <f t="shared" si="9"/>
        <v>0</v>
      </c>
      <c r="V18" s="122">
        <f t="shared" si="9"/>
        <v>0</v>
      </c>
      <c r="W18" s="122">
        <f t="shared" si="9"/>
        <v>0</v>
      </c>
      <c r="X18" s="122">
        <f t="shared" si="9"/>
        <v>0</v>
      </c>
      <c r="Y18" s="122">
        <f t="shared" si="9"/>
        <v>0</v>
      </c>
      <c r="Z18" s="122">
        <f t="shared" si="9"/>
        <v>0</v>
      </c>
      <c r="AA18" s="122">
        <f t="shared" si="9"/>
        <v>0</v>
      </c>
      <c r="AB18" s="122">
        <f t="shared" ref="AB18:AC18" si="10">SUM(AB19:AB20)</f>
        <v>0</v>
      </c>
      <c r="AC18" s="122">
        <f t="shared" si="10"/>
        <v>0</v>
      </c>
      <c r="AD18" s="122">
        <f t="shared" si="9"/>
        <v>0</v>
      </c>
      <c r="AE18" s="122">
        <f t="shared" si="9"/>
        <v>0</v>
      </c>
      <c r="AF18" s="123">
        <f t="shared" si="8"/>
        <v>0</v>
      </c>
    </row>
    <row r="19" spans="1:32" s="124" customFormat="1" ht="20.25" customHeight="1">
      <c r="A19" s="120"/>
      <c r="B19" s="125"/>
      <c r="C19" s="130"/>
      <c r="D19" s="130"/>
      <c r="E19" s="132" t="s">
        <v>393</v>
      </c>
      <c r="F19" s="441">
        <v>0</v>
      </c>
      <c r="G19" s="374">
        <v>0</v>
      </c>
      <c r="H19" s="736"/>
      <c r="I19" s="737"/>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f t="shared" si="8"/>
        <v>0</v>
      </c>
    </row>
    <row r="20" spans="1:32" s="124" customFormat="1" ht="20.25" customHeight="1">
      <c r="A20" s="120"/>
      <c r="B20" s="141"/>
      <c r="C20" s="130"/>
      <c r="D20" s="135"/>
      <c r="E20" s="136" t="s">
        <v>147</v>
      </c>
      <c r="F20" s="439">
        <v>0</v>
      </c>
      <c r="G20" s="122">
        <v>0</v>
      </c>
      <c r="H20" s="697"/>
      <c r="I20" s="738"/>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f t="shared" si="8"/>
        <v>0</v>
      </c>
    </row>
    <row r="21" spans="1:32" s="124" customFormat="1" ht="20.25" customHeight="1">
      <c r="A21" s="120"/>
      <c r="B21" s="155" t="s">
        <v>106</v>
      </c>
      <c r="C21" s="1196" t="s">
        <v>107</v>
      </c>
      <c r="D21" s="1196"/>
      <c r="E21" s="1196"/>
      <c r="F21" s="440">
        <f t="shared" ref="F21:N21" si="11">F22</f>
        <v>0</v>
      </c>
      <c r="G21" s="128">
        <f t="shared" si="11"/>
        <v>0</v>
      </c>
      <c r="H21" s="128">
        <f t="shared" si="11"/>
        <v>0</v>
      </c>
      <c r="I21" s="352">
        <f t="shared" si="11"/>
        <v>0</v>
      </c>
      <c r="J21" s="128">
        <f t="shared" si="11"/>
        <v>0</v>
      </c>
      <c r="K21" s="128">
        <f t="shared" si="11"/>
        <v>0</v>
      </c>
      <c r="L21" s="128">
        <f t="shared" si="11"/>
        <v>0</v>
      </c>
      <c r="M21" s="128">
        <f t="shared" si="11"/>
        <v>0</v>
      </c>
      <c r="N21" s="128">
        <f t="shared" si="11"/>
        <v>0</v>
      </c>
      <c r="O21" s="128">
        <f t="shared" ref="O21:Y21" si="12">O22</f>
        <v>0</v>
      </c>
      <c r="P21" s="128">
        <f t="shared" si="12"/>
        <v>0</v>
      </c>
      <c r="Q21" s="128">
        <f t="shared" si="12"/>
        <v>0</v>
      </c>
      <c r="R21" s="128">
        <f t="shared" si="12"/>
        <v>0</v>
      </c>
      <c r="S21" s="128">
        <f t="shared" si="12"/>
        <v>0</v>
      </c>
      <c r="T21" s="128">
        <f t="shared" si="12"/>
        <v>0</v>
      </c>
      <c r="U21" s="128">
        <f t="shared" si="12"/>
        <v>0</v>
      </c>
      <c r="V21" s="128">
        <f t="shared" si="12"/>
        <v>0</v>
      </c>
      <c r="W21" s="128">
        <f t="shared" si="12"/>
        <v>0</v>
      </c>
      <c r="X21" s="128">
        <f t="shared" si="12"/>
        <v>0</v>
      </c>
      <c r="Y21" s="128">
        <f t="shared" si="12"/>
        <v>0</v>
      </c>
      <c r="Z21" s="128">
        <f>Z22</f>
        <v>0</v>
      </c>
      <c r="AA21" s="128">
        <f>AA22</f>
        <v>0</v>
      </c>
      <c r="AB21" s="128">
        <f t="shared" ref="AB21:AC21" si="13">AB22</f>
        <v>0</v>
      </c>
      <c r="AC21" s="128">
        <f t="shared" si="13"/>
        <v>0</v>
      </c>
      <c r="AD21" s="128">
        <f>AD22</f>
        <v>0</v>
      </c>
      <c r="AE21" s="128">
        <f>AE22</f>
        <v>0</v>
      </c>
      <c r="AF21" s="129">
        <f t="shared" si="8"/>
        <v>0</v>
      </c>
    </row>
    <row r="22" spans="1:32" s="124" customFormat="1" ht="20.25" customHeight="1">
      <c r="A22" s="120"/>
      <c r="B22" s="125"/>
      <c r="C22" s="126" t="s">
        <v>108</v>
      </c>
      <c r="D22" s="1204" t="s">
        <v>391</v>
      </c>
      <c r="E22" s="1204"/>
      <c r="F22" s="442">
        <f>SUM(F23:F24)</f>
        <v>0</v>
      </c>
      <c r="G22" s="372">
        <f>SUM(G23:G24)</f>
        <v>0</v>
      </c>
      <c r="H22" s="372">
        <f t="shared" ref="H22:AE22" si="14">SUM(H23:H24)</f>
        <v>0</v>
      </c>
      <c r="I22" s="372">
        <f t="shared" si="14"/>
        <v>0</v>
      </c>
      <c r="J22" s="372">
        <f t="shared" si="14"/>
        <v>0</v>
      </c>
      <c r="K22" s="372">
        <f t="shared" si="14"/>
        <v>0</v>
      </c>
      <c r="L22" s="372">
        <f t="shared" si="14"/>
        <v>0</v>
      </c>
      <c r="M22" s="372">
        <f t="shared" si="14"/>
        <v>0</v>
      </c>
      <c r="N22" s="372">
        <f t="shared" si="14"/>
        <v>0</v>
      </c>
      <c r="O22" s="372">
        <f t="shared" si="14"/>
        <v>0</v>
      </c>
      <c r="P22" s="372">
        <f t="shared" si="14"/>
        <v>0</v>
      </c>
      <c r="Q22" s="372">
        <f t="shared" si="14"/>
        <v>0</v>
      </c>
      <c r="R22" s="372">
        <f t="shared" si="14"/>
        <v>0</v>
      </c>
      <c r="S22" s="372">
        <f t="shared" si="14"/>
        <v>0</v>
      </c>
      <c r="T22" s="372">
        <f t="shared" si="14"/>
        <v>0</v>
      </c>
      <c r="U22" s="372">
        <f t="shared" si="14"/>
        <v>0</v>
      </c>
      <c r="V22" s="372">
        <f t="shared" si="14"/>
        <v>0</v>
      </c>
      <c r="W22" s="372">
        <f t="shared" si="14"/>
        <v>0</v>
      </c>
      <c r="X22" s="372">
        <f t="shared" si="14"/>
        <v>0</v>
      </c>
      <c r="Y22" s="372">
        <f t="shared" si="14"/>
        <v>0</v>
      </c>
      <c r="Z22" s="372">
        <f t="shared" si="14"/>
        <v>0</v>
      </c>
      <c r="AA22" s="372">
        <f t="shared" si="14"/>
        <v>0</v>
      </c>
      <c r="AB22" s="372">
        <f t="shared" ref="AB22:AC22" si="15">SUM(AB23:AB24)</f>
        <v>0</v>
      </c>
      <c r="AC22" s="372">
        <f t="shared" si="15"/>
        <v>0</v>
      </c>
      <c r="AD22" s="372">
        <f t="shared" si="14"/>
        <v>0</v>
      </c>
      <c r="AE22" s="372">
        <f t="shared" si="14"/>
        <v>0</v>
      </c>
      <c r="AF22" s="129">
        <f t="shared" si="8"/>
        <v>0</v>
      </c>
    </row>
    <row r="23" spans="1:32" s="124" customFormat="1" ht="20.25" customHeight="1">
      <c r="A23" s="120"/>
      <c r="B23" s="125"/>
      <c r="C23" s="130"/>
      <c r="D23" s="1204" t="s">
        <v>511</v>
      </c>
      <c r="E23" s="1204"/>
      <c r="F23" s="443"/>
      <c r="G23" s="131"/>
      <c r="H23" s="131"/>
      <c r="I23" s="354"/>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29">
        <f t="shared" si="8"/>
        <v>0</v>
      </c>
    </row>
    <row r="24" spans="1:32" s="124" customFormat="1" ht="20.25" customHeight="1">
      <c r="A24" s="120"/>
      <c r="B24" s="615"/>
      <c r="C24" s="130"/>
      <c r="D24" s="616" t="s">
        <v>503</v>
      </c>
      <c r="E24" s="616"/>
      <c r="F24" s="449"/>
      <c r="G24" s="156"/>
      <c r="H24" s="156"/>
      <c r="I24" s="360"/>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7">
        <f t="shared" si="8"/>
        <v>0</v>
      </c>
    </row>
    <row r="25" spans="1:32" s="124" customFormat="1" ht="20.25" customHeight="1" thickBot="1">
      <c r="A25" s="120"/>
      <c r="B25" s="144" t="s">
        <v>109</v>
      </c>
      <c r="C25" s="1244" t="s">
        <v>110</v>
      </c>
      <c r="D25" s="1219"/>
      <c r="E25" s="1219"/>
      <c r="F25" s="444">
        <f t="shared" ref="F25:W25" si="16">F9-F21</f>
        <v>0</v>
      </c>
      <c r="G25" s="145">
        <f>G9-G21</f>
        <v>0</v>
      </c>
      <c r="H25" s="145">
        <f t="shared" si="16"/>
        <v>0</v>
      </c>
      <c r="I25" s="355">
        <f t="shared" si="16"/>
        <v>0</v>
      </c>
      <c r="J25" s="145">
        <f t="shared" si="16"/>
        <v>0</v>
      </c>
      <c r="K25" s="145">
        <f t="shared" si="16"/>
        <v>0</v>
      </c>
      <c r="L25" s="145">
        <f t="shared" si="16"/>
        <v>0</v>
      </c>
      <c r="M25" s="145">
        <f t="shared" si="16"/>
        <v>0</v>
      </c>
      <c r="N25" s="145">
        <f t="shared" si="16"/>
        <v>0</v>
      </c>
      <c r="O25" s="145">
        <f t="shared" si="16"/>
        <v>0</v>
      </c>
      <c r="P25" s="145">
        <f t="shared" si="16"/>
        <v>0</v>
      </c>
      <c r="Q25" s="145">
        <f t="shared" si="16"/>
        <v>0</v>
      </c>
      <c r="R25" s="145">
        <f t="shared" si="16"/>
        <v>0</v>
      </c>
      <c r="S25" s="145">
        <f t="shared" si="16"/>
        <v>0</v>
      </c>
      <c r="T25" s="145">
        <f t="shared" si="16"/>
        <v>0</v>
      </c>
      <c r="U25" s="145">
        <f t="shared" si="16"/>
        <v>0</v>
      </c>
      <c r="V25" s="145">
        <f t="shared" si="16"/>
        <v>0</v>
      </c>
      <c r="W25" s="145">
        <f t="shared" si="16"/>
        <v>0</v>
      </c>
      <c r="X25" s="145">
        <f t="shared" ref="X25:AE25" si="17">X9-X21</f>
        <v>0</v>
      </c>
      <c r="Y25" s="145">
        <f t="shared" si="17"/>
        <v>0</v>
      </c>
      <c r="Z25" s="145">
        <f t="shared" si="17"/>
        <v>0</v>
      </c>
      <c r="AA25" s="145">
        <f t="shared" si="17"/>
        <v>0</v>
      </c>
      <c r="AB25" s="145">
        <f t="shared" ref="AB25:AC25" si="18">AB9-AB21</f>
        <v>0</v>
      </c>
      <c r="AC25" s="145">
        <f t="shared" si="18"/>
        <v>0</v>
      </c>
      <c r="AD25" s="145">
        <f t="shared" si="17"/>
        <v>0</v>
      </c>
      <c r="AE25" s="145">
        <f t="shared" si="17"/>
        <v>0</v>
      </c>
      <c r="AF25" s="146">
        <f t="shared" si="8"/>
        <v>0</v>
      </c>
    </row>
    <row r="26" spans="1:32" s="124" customFormat="1" ht="20.25" customHeight="1">
      <c r="A26" s="120"/>
      <c r="B26" s="147" t="s">
        <v>111</v>
      </c>
      <c r="C26" s="1245" t="s">
        <v>112</v>
      </c>
      <c r="D26" s="1245"/>
      <c r="E26" s="1245"/>
      <c r="F26" s="445">
        <f>SUM(F27)</f>
        <v>0</v>
      </c>
      <c r="G26" s="149">
        <f>SUM(G27)</f>
        <v>0</v>
      </c>
      <c r="H26" s="149">
        <f t="shared" ref="H26:AE26" si="19">SUM(H27)</f>
        <v>0</v>
      </c>
      <c r="I26" s="356">
        <f>SUM(I27)</f>
        <v>0</v>
      </c>
      <c r="J26" s="149">
        <f>SUM(J27)</f>
        <v>0</v>
      </c>
      <c r="K26" s="149">
        <f t="shared" si="19"/>
        <v>0</v>
      </c>
      <c r="L26" s="149">
        <f t="shared" si="19"/>
        <v>0</v>
      </c>
      <c r="M26" s="149">
        <f t="shared" si="19"/>
        <v>0</v>
      </c>
      <c r="N26" s="149">
        <f t="shared" si="19"/>
        <v>0</v>
      </c>
      <c r="O26" s="149"/>
      <c r="P26" s="149"/>
      <c r="Q26" s="149"/>
      <c r="R26" s="149"/>
      <c r="S26" s="149"/>
      <c r="T26" s="149">
        <f t="shared" si="19"/>
        <v>0</v>
      </c>
      <c r="U26" s="149">
        <f t="shared" si="19"/>
        <v>0</v>
      </c>
      <c r="V26" s="149">
        <f t="shared" si="19"/>
        <v>0</v>
      </c>
      <c r="W26" s="149">
        <f t="shared" si="19"/>
        <v>0</v>
      </c>
      <c r="X26" s="149">
        <f t="shared" si="19"/>
        <v>0</v>
      </c>
      <c r="Y26" s="149">
        <f t="shared" si="19"/>
        <v>0</v>
      </c>
      <c r="Z26" s="149">
        <f t="shared" si="19"/>
        <v>0</v>
      </c>
      <c r="AA26" s="149">
        <f t="shared" si="19"/>
        <v>0</v>
      </c>
      <c r="AB26" s="149"/>
      <c r="AC26" s="149"/>
      <c r="AD26" s="149">
        <f t="shared" si="19"/>
        <v>0</v>
      </c>
      <c r="AE26" s="149">
        <f t="shared" si="19"/>
        <v>0</v>
      </c>
      <c r="AF26" s="123">
        <f t="shared" ref="AF26:AF34" si="20">SUM(F26:AE26)</f>
        <v>0</v>
      </c>
    </row>
    <row r="27" spans="1:32" s="124" customFormat="1" ht="20.25" customHeight="1">
      <c r="A27" s="120"/>
      <c r="B27" s="143"/>
      <c r="C27" s="150" t="s">
        <v>108</v>
      </c>
      <c r="D27" s="1196" t="s">
        <v>113</v>
      </c>
      <c r="E27" s="1197"/>
      <c r="F27" s="446"/>
      <c r="G27" s="137"/>
      <c r="H27" s="137"/>
      <c r="I27" s="35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42">
        <f t="shared" si="20"/>
        <v>0</v>
      </c>
    </row>
    <row r="28" spans="1:32" s="124" customFormat="1" ht="20.25" customHeight="1">
      <c r="A28" s="120"/>
      <c r="B28" s="151" t="s">
        <v>277</v>
      </c>
      <c r="C28" s="1196" t="s">
        <v>114</v>
      </c>
      <c r="D28" s="1196"/>
      <c r="E28" s="1196"/>
      <c r="F28" s="443"/>
      <c r="G28" s="131"/>
      <c r="H28" s="131"/>
      <c r="I28" s="354"/>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29">
        <f t="shared" si="20"/>
        <v>0</v>
      </c>
    </row>
    <row r="29" spans="1:32" s="124" customFormat="1" ht="20.25" customHeight="1" thickBot="1">
      <c r="A29" s="120"/>
      <c r="B29" s="144" t="s">
        <v>115</v>
      </c>
      <c r="C29" s="1244" t="s">
        <v>116</v>
      </c>
      <c r="D29" s="1244"/>
      <c r="E29" s="1244"/>
      <c r="F29" s="447">
        <f>F26-F28</f>
        <v>0</v>
      </c>
      <c r="G29" s="152">
        <f>G26-G28</f>
        <v>0</v>
      </c>
      <c r="H29" s="152">
        <f>H26-H28</f>
        <v>0</v>
      </c>
      <c r="I29" s="358">
        <f t="shared" ref="I29:AE29" si="21">I26-I28</f>
        <v>0</v>
      </c>
      <c r="J29" s="152">
        <f>J26-J28</f>
        <v>0</v>
      </c>
      <c r="K29" s="152">
        <f t="shared" si="21"/>
        <v>0</v>
      </c>
      <c r="L29" s="152">
        <f t="shared" si="21"/>
        <v>0</v>
      </c>
      <c r="M29" s="152">
        <f t="shared" si="21"/>
        <v>0</v>
      </c>
      <c r="N29" s="152">
        <f t="shared" si="21"/>
        <v>0</v>
      </c>
      <c r="O29" s="152"/>
      <c r="P29" s="152"/>
      <c r="Q29" s="152"/>
      <c r="R29" s="152"/>
      <c r="S29" s="152"/>
      <c r="T29" s="152">
        <f>T26-T28</f>
        <v>0</v>
      </c>
      <c r="U29" s="152">
        <f t="shared" si="21"/>
        <v>0</v>
      </c>
      <c r="V29" s="152">
        <f t="shared" si="21"/>
        <v>0</v>
      </c>
      <c r="W29" s="152">
        <f t="shared" si="21"/>
        <v>0</v>
      </c>
      <c r="X29" s="152">
        <f t="shared" si="21"/>
        <v>0</v>
      </c>
      <c r="Y29" s="152">
        <f t="shared" si="21"/>
        <v>0</v>
      </c>
      <c r="Z29" s="152">
        <f t="shared" si="21"/>
        <v>0</v>
      </c>
      <c r="AA29" s="152">
        <f t="shared" si="21"/>
        <v>0</v>
      </c>
      <c r="AB29" s="152"/>
      <c r="AC29" s="152"/>
      <c r="AD29" s="152">
        <f t="shared" si="21"/>
        <v>0</v>
      </c>
      <c r="AE29" s="152">
        <f t="shared" si="21"/>
        <v>0</v>
      </c>
      <c r="AF29" s="142">
        <f t="shared" si="20"/>
        <v>0</v>
      </c>
    </row>
    <row r="30" spans="1:32" s="124" customFormat="1" ht="20.25" customHeight="1">
      <c r="A30" s="120"/>
      <c r="B30" s="148" t="s">
        <v>117</v>
      </c>
      <c r="C30" s="1245" t="s">
        <v>118</v>
      </c>
      <c r="D30" s="1199"/>
      <c r="E30" s="1199"/>
      <c r="F30" s="448">
        <f>F25+F29</f>
        <v>0</v>
      </c>
      <c r="G30" s="153">
        <f>G25+G29</f>
        <v>0</v>
      </c>
      <c r="H30" s="153">
        <f>H25+H29</f>
        <v>0</v>
      </c>
      <c r="I30" s="359">
        <f t="shared" ref="I30:AE30" si="22">I25+I29</f>
        <v>0</v>
      </c>
      <c r="J30" s="153">
        <f>J25+J29</f>
        <v>0</v>
      </c>
      <c r="K30" s="153">
        <f t="shared" si="22"/>
        <v>0</v>
      </c>
      <c r="L30" s="153">
        <f t="shared" si="22"/>
        <v>0</v>
      </c>
      <c r="M30" s="153">
        <f t="shared" si="22"/>
        <v>0</v>
      </c>
      <c r="N30" s="153">
        <f t="shared" si="22"/>
        <v>0</v>
      </c>
      <c r="O30" s="153">
        <f t="shared" ref="O30:W30" si="23">O25+O29</f>
        <v>0</v>
      </c>
      <c r="P30" s="153">
        <f t="shared" si="23"/>
        <v>0</v>
      </c>
      <c r="Q30" s="153">
        <f t="shared" si="23"/>
        <v>0</v>
      </c>
      <c r="R30" s="153">
        <f t="shared" si="23"/>
        <v>0</v>
      </c>
      <c r="S30" s="153">
        <f t="shared" si="23"/>
        <v>0</v>
      </c>
      <c r="T30" s="153">
        <f t="shared" si="23"/>
        <v>0</v>
      </c>
      <c r="U30" s="153">
        <f t="shared" si="23"/>
        <v>0</v>
      </c>
      <c r="V30" s="153">
        <f t="shared" si="23"/>
        <v>0</v>
      </c>
      <c r="W30" s="153">
        <f t="shared" si="23"/>
        <v>0</v>
      </c>
      <c r="X30" s="153">
        <f t="shared" si="22"/>
        <v>0</v>
      </c>
      <c r="Y30" s="153">
        <f t="shared" si="22"/>
        <v>0</v>
      </c>
      <c r="Z30" s="153">
        <f t="shared" si="22"/>
        <v>0</v>
      </c>
      <c r="AA30" s="153">
        <f t="shared" si="22"/>
        <v>0</v>
      </c>
      <c r="AB30" s="153">
        <f t="shared" ref="AB30:AC30" si="24">AB25+AB29</f>
        <v>0</v>
      </c>
      <c r="AC30" s="153">
        <f t="shared" si="24"/>
        <v>0</v>
      </c>
      <c r="AD30" s="153">
        <f t="shared" si="22"/>
        <v>0</v>
      </c>
      <c r="AE30" s="153">
        <f t="shared" si="22"/>
        <v>0</v>
      </c>
      <c r="AF30" s="154">
        <f t="shared" si="20"/>
        <v>0</v>
      </c>
    </row>
    <row r="31" spans="1:32" s="124" customFormat="1" ht="20.25" customHeight="1">
      <c r="A31" s="120"/>
      <c r="B31" s="155" t="s">
        <v>119</v>
      </c>
      <c r="C31" s="1196" t="s">
        <v>120</v>
      </c>
      <c r="D31" s="1196"/>
      <c r="E31" s="1196"/>
      <c r="F31" s="442">
        <f>SUM(F32:F33)</f>
        <v>0</v>
      </c>
      <c r="G31" s="372">
        <f t="shared" ref="G31:AE31" si="25">SUM(G32:G33)</f>
        <v>0</v>
      </c>
      <c r="H31" s="372">
        <f>SUM(H32:H33)</f>
        <v>0</v>
      </c>
      <c r="I31" s="568">
        <f t="shared" si="25"/>
        <v>0</v>
      </c>
      <c r="J31" s="372">
        <f t="shared" si="25"/>
        <v>0</v>
      </c>
      <c r="K31" s="372">
        <f t="shared" si="25"/>
        <v>0</v>
      </c>
      <c r="L31" s="372">
        <f t="shared" si="25"/>
        <v>0</v>
      </c>
      <c r="M31" s="372">
        <f t="shared" si="25"/>
        <v>0</v>
      </c>
      <c r="N31" s="372">
        <f t="shared" si="25"/>
        <v>0</v>
      </c>
      <c r="O31" s="372">
        <f t="shared" ref="O31:W31" si="26">SUM(O32:O33)</f>
        <v>0</v>
      </c>
      <c r="P31" s="372">
        <f t="shared" si="26"/>
        <v>0</v>
      </c>
      <c r="Q31" s="372">
        <f t="shared" si="26"/>
        <v>0</v>
      </c>
      <c r="R31" s="372">
        <f t="shared" si="26"/>
        <v>0</v>
      </c>
      <c r="S31" s="372">
        <f t="shared" si="26"/>
        <v>0</v>
      </c>
      <c r="T31" s="372">
        <f t="shared" si="26"/>
        <v>0</v>
      </c>
      <c r="U31" s="372">
        <f t="shared" si="26"/>
        <v>0</v>
      </c>
      <c r="V31" s="372">
        <f t="shared" si="26"/>
        <v>0</v>
      </c>
      <c r="W31" s="372">
        <f t="shared" si="26"/>
        <v>0</v>
      </c>
      <c r="X31" s="372">
        <f t="shared" si="25"/>
        <v>0</v>
      </c>
      <c r="Y31" s="372">
        <f t="shared" si="25"/>
        <v>0</v>
      </c>
      <c r="Z31" s="372">
        <f t="shared" si="25"/>
        <v>0</v>
      </c>
      <c r="AA31" s="372">
        <f t="shared" si="25"/>
        <v>0</v>
      </c>
      <c r="AB31" s="372">
        <f t="shared" ref="AB31:AC31" si="27">SUM(AB32:AB33)</f>
        <v>0</v>
      </c>
      <c r="AC31" s="372">
        <f t="shared" si="27"/>
        <v>0</v>
      </c>
      <c r="AD31" s="372">
        <f t="shared" si="25"/>
        <v>0</v>
      </c>
      <c r="AE31" s="372">
        <f t="shared" si="25"/>
        <v>0</v>
      </c>
      <c r="AF31" s="142">
        <f>SUM(F31:AE31)</f>
        <v>0</v>
      </c>
    </row>
    <row r="32" spans="1:32" s="124" customFormat="1" ht="20.25" customHeight="1">
      <c r="A32" s="120"/>
      <c r="B32" s="141"/>
      <c r="C32" s="1253" t="s">
        <v>121</v>
      </c>
      <c r="D32" s="1197"/>
      <c r="E32" s="1197"/>
      <c r="F32" s="449"/>
      <c r="G32" s="156"/>
      <c r="H32" s="156"/>
      <c r="I32" s="360"/>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7">
        <f>SUM(F32:AE32)</f>
        <v>0</v>
      </c>
    </row>
    <row r="33" spans="1:32" s="124" customFormat="1" ht="20.25" customHeight="1">
      <c r="A33" s="120"/>
      <c r="B33" s="143"/>
      <c r="C33" s="1253" t="s">
        <v>122</v>
      </c>
      <c r="D33" s="1197"/>
      <c r="E33" s="1197"/>
      <c r="F33" s="449"/>
      <c r="G33" s="156"/>
      <c r="H33" s="156"/>
      <c r="I33" s="360"/>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7">
        <f>SUM(F33:AE33)</f>
        <v>0</v>
      </c>
    </row>
    <row r="34" spans="1:32" s="124" customFormat="1" ht="20.25" customHeight="1" thickBot="1">
      <c r="A34" s="120"/>
      <c r="B34" s="158" t="s">
        <v>123</v>
      </c>
      <c r="C34" s="1244" t="s">
        <v>124</v>
      </c>
      <c r="D34" s="1219"/>
      <c r="E34" s="1219"/>
      <c r="F34" s="444">
        <f>F30-F31</f>
        <v>0</v>
      </c>
      <c r="G34" s="145">
        <f>G30-G31</f>
        <v>0</v>
      </c>
      <c r="H34" s="145">
        <f>H30-H31</f>
        <v>0</v>
      </c>
      <c r="I34" s="355">
        <f t="shared" ref="I34:Y34" si="28">I30-I31</f>
        <v>0</v>
      </c>
      <c r="J34" s="145">
        <f>J30-J31</f>
        <v>0</v>
      </c>
      <c r="K34" s="145">
        <f t="shared" si="28"/>
        <v>0</v>
      </c>
      <c r="L34" s="145">
        <f t="shared" si="28"/>
        <v>0</v>
      </c>
      <c r="M34" s="145">
        <f t="shared" si="28"/>
        <v>0</v>
      </c>
      <c r="N34" s="145">
        <f t="shared" si="28"/>
        <v>0</v>
      </c>
      <c r="O34" s="145">
        <f t="shared" si="28"/>
        <v>0</v>
      </c>
      <c r="P34" s="145">
        <f t="shared" si="28"/>
        <v>0</v>
      </c>
      <c r="Q34" s="145">
        <f t="shared" si="28"/>
        <v>0</v>
      </c>
      <c r="R34" s="145">
        <f t="shared" si="28"/>
        <v>0</v>
      </c>
      <c r="S34" s="145">
        <f t="shared" si="28"/>
        <v>0</v>
      </c>
      <c r="T34" s="145">
        <f t="shared" si="28"/>
        <v>0</v>
      </c>
      <c r="U34" s="145">
        <f t="shared" si="28"/>
        <v>0</v>
      </c>
      <c r="V34" s="145">
        <f t="shared" si="28"/>
        <v>0</v>
      </c>
      <c r="W34" s="145">
        <f t="shared" si="28"/>
        <v>0</v>
      </c>
      <c r="X34" s="145">
        <f t="shared" si="28"/>
        <v>0</v>
      </c>
      <c r="Y34" s="145">
        <f t="shared" si="28"/>
        <v>0</v>
      </c>
      <c r="Z34" s="145">
        <f>Z30-Z31</f>
        <v>0</v>
      </c>
      <c r="AA34" s="145">
        <f>AA30-AA31</f>
        <v>0</v>
      </c>
      <c r="AB34" s="145">
        <f t="shared" ref="AB34:AC34" si="29">AB30-AB31</f>
        <v>0</v>
      </c>
      <c r="AC34" s="145">
        <f t="shared" si="29"/>
        <v>0</v>
      </c>
      <c r="AD34" s="145">
        <f>AD30-AD31</f>
        <v>0</v>
      </c>
      <c r="AE34" s="145">
        <f>AE30-AE31</f>
        <v>0</v>
      </c>
      <c r="AF34" s="146">
        <f t="shared" si="20"/>
        <v>0</v>
      </c>
    </row>
    <row r="35" spans="1:32" s="118" customFormat="1" ht="20.25" customHeight="1">
      <c r="B35" s="159"/>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59"/>
    </row>
    <row r="36" spans="1:32" s="118" customFormat="1" ht="20.25" customHeight="1" thickBot="1">
      <c r="B36" s="112" t="s">
        <v>125</v>
      </c>
      <c r="C36" s="113" t="s">
        <v>126</v>
      </c>
      <c r="D36" s="106"/>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16" t="s">
        <v>274</v>
      </c>
    </row>
    <row r="37" spans="1:32" s="118" customFormat="1" ht="20.25" customHeight="1">
      <c r="A37" s="117"/>
      <c r="B37" s="1231" t="s">
        <v>101</v>
      </c>
      <c r="C37" s="1208"/>
      <c r="D37" s="1208"/>
      <c r="E37" s="1208"/>
      <c r="F37" s="1207" t="s">
        <v>146</v>
      </c>
      <c r="G37" s="1208"/>
      <c r="H37" s="588"/>
      <c r="I37" s="588"/>
      <c r="J37" s="432"/>
      <c r="K37" s="432"/>
      <c r="L37" s="432"/>
      <c r="M37" s="734"/>
      <c r="N37" s="1208" t="s">
        <v>390</v>
      </c>
      <c r="O37" s="1208"/>
      <c r="P37" s="1208"/>
      <c r="Q37" s="1208"/>
      <c r="R37" s="1208"/>
      <c r="S37" s="1208"/>
      <c r="T37" s="1208"/>
      <c r="U37" s="1208"/>
      <c r="V37" s="1208"/>
      <c r="W37" s="1208"/>
      <c r="X37" s="1208"/>
      <c r="Y37" s="1208"/>
      <c r="Z37" s="1208"/>
      <c r="AA37" s="1208"/>
      <c r="AB37" s="1208"/>
      <c r="AC37" s="1208"/>
      <c r="AD37" s="1208"/>
      <c r="AE37" s="1211"/>
      <c r="AF37" s="1228" t="s">
        <v>102</v>
      </c>
    </row>
    <row r="38" spans="1:32" s="118" customFormat="1" ht="20.25" customHeight="1">
      <c r="A38" s="117"/>
      <c r="B38" s="1232"/>
      <c r="C38" s="1233"/>
      <c r="D38" s="1233"/>
      <c r="E38" s="1233"/>
      <c r="F38" s="1209"/>
      <c r="G38" s="1210"/>
      <c r="H38" s="733"/>
      <c r="I38" s="461"/>
      <c r="J38" s="461"/>
      <c r="K38" s="461"/>
      <c r="L38" s="461"/>
      <c r="M38" s="461"/>
      <c r="N38" s="1210"/>
      <c r="O38" s="1210"/>
      <c r="P38" s="1210"/>
      <c r="Q38" s="1210"/>
      <c r="R38" s="1210"/>
      <c r="S38" s="1210"/>
      <c r="T38" s="1210"/>
      <c r="U38" s="1210"/>
      <c r="V38" s="1210"/>
      <c r="W38" s="1210"/>
      <c r="X38" s="1210"/>
      <c r="Y38" s="1210"/>
      <c r="Z38" s="1210"/>
      <c r="AA38" s="1210"/>
      <c r="AB38" s="1210"/>
      <c r="AC38" s="1210"/>
      <c r="AD38" s="1210"/>
      <c r="AE38" s="1212"/>
      <c r="AF38" s="1229"/>
    </row>
    <row r="39" spans="1:32" s="118" customFormat="1" ht="20.25" customHeight="1" thickBot="1">
      <c r="A39" s="117"/>
      <c r="B39" s="1234"/>
      <c r="C39" s="1235"/>
      <c r="D39" s="1235"/>
      <c r="E39" s="1235"/>
      <c r="F39" s="438" t="s">
        <v>655</v>
      </c>
      <c r="G39" s="366" t="s">
        <v>656</v>
      </c>
      <c r="H39" s="366" t="s">
        <v>657</v>
      </c>
      <c r="I39" s="366" t="s">
        <v>658</v>
      </c>
      <c r="J39" s="366" t="s">
        <v>659</v>
      </c>
      <c r="K39" s="366" t="s">
        <v>660</v>
      </c>
      <c r="L39" s="366" t="s">
        <v>661</v>
      </c>
      <c r="M39" s="366" t="s">
        <v>662</v>
      </c>
      <c r="N39" s="366" t="s">
        <v>663</v>
      </c>
      <c r="O39" s="366" t="s">
        <v>664</v>
      </c>
      <c r="P39" s="366" t="s">
        <v>665</v>
      </c>
      <c r="Q39" s="366" t="s">
        <v>666</v>
      </c>
      <c r="R39" s="366" t="s">
        <v>667</v>
      </c>
      <c r="S39" s="366" t="s">
        <v>668</v>
      </c>
      <c r="T39" s="366" t="s">
        <v>669</v>
      </c>
      <c r="U39" s="366" t="s">
        <v>670</v>
      </c>
      <c r="V39" s="366" t="s">
        <v>671</v>
      </c>
      <c r="W39" s="366" t="s">
        <v>672</v>
      </c>
      <c r="X39" s="366" t="s">
        <v>673</v>
      </c>
      <c r="Y39" s="366" t="s">
        <v>674</v>
      </c>
      <c r="Z39" s="366" t="s">
        <v>675</v>
      </c>
      <c r="AA39" s="366" t="s">
        <v>676</v>
      </c>
      <c r="AB39" s="366" t="s">
        <v>677</v>
      </c>
      <c r="AC39" s="366" t="s">
        <v>678</v>
      </c>
      <c r="AD39" s="366" t="s">
        <v>679</v>
      </c>
      <c r="AE39" s="119" t="s">
        <v>654</v>
      </c>
      <c r="AF39" s="1230"/>
    </row>
    <row r="40" spans="1:32" s="118" customFormat="1" ht="20.25" customHeight="1">
      <c r="A40" s="117"/>
      <c r="B40" s="1251" t="s">
        <v>127</v>
      </c>
      <c r="C40" s="1252"/>
      <c r="D40" s="1252"/>
      <c r="E40" s="1252"/>
      <c r="F40" s="450"/>
      <c r="G40" s="161"/>
      <c r="H40" s="161"/>
      <c r="I40" s="3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2">
        <f t="shared" ref="AF40:AF51" si="30">SUM(F40:AE40)</f>
        <v>0</v>
      </c>
    </row>
    <row r="41" spans="1:32" s="118" customFormat="1" ht="20.25" customHeight="1">
      <c r="A41" s="117"/>
      <c r="B41" s="163"/>
      <c r="C41" s="164" t="s">
        <v>284</v>
      </c>
      <c r="D41" s="1222" t="s">
        <v>128</v>
      </c>
      <c r="E41" s="1223"/>
      <c r="F41" s="451"/>
      <c r="G41" s="165"/>
      <c r="H41" s="165"/>
      <c r="I41" s="362"/>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6">
        <f t="shared" si="30"/>
        <v>0</v>
      </c>
    </row>
    <row r="42" spans="1:32" s="118" customFormat="1" ht="20.25" customHeight="1">
      <c r="A42" s="117"/>
      <c r="B42" s="163"/>
      <c r="C42" s="167" t="s">
        <v>105</v>
      </c>
      <c r="D42" s="1217" t="s">
        <v>129</v>
      </c>
      <c r="E42" s="1214"/>
      <c r="F42" s="452"/>
      <c r="G42" s="168"/>
      <c r="H42" s="168"/>
      <c r="I42" s="254"/>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9">
        <f t="shared" si="30"/>
        <v>0</v>
      </c>
    </row>
    <row r="43" spans="1:32" s="118" customFormat="1" ht="20.25" customHeight="1">
      <c r="A43" s="117"/>
      <c r="B43" s="163"/>
      <c r="C43" s="167" t="s">
        <v>105</v>
      </c>
      <c r="D43" s="1217" t="s">
        <v>130</v>
      </c>
      <c r="E43" s="1214"/>
      <c r="F43" s="452"/>
      <c r="G43" s="168"/>
      <c r="H43" s="168"/>
      <c r="I43" s="254"/>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9">
        <f t="shared" si="30"/>
        <v>0</v>
      </c>
    </row>
    <row r="44" spans="1:32" s="118" customFormat="1" ht="20.25" customHeight="1">
      <c r="A44" s="117"/>
      <c r="B44" s="163"/>
      <c r="C44" s="121" t="s">
        <v>131</v>
      </c>
      <c r="D44" s="1224" t="s">
        <v>132</v>
      </c>
      <c r="E44" s="1225"/>
      <c r="F44" s="453"/>
      <c r="G44" s="170"/>
      <c r="H44" s="170"/>
      <c r="I44" s="255"/>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1">
        <f t="shared" si="30"/>
        <v>0</v>
      </c>
    </row>
    <row r="45" spans="1:32" s="118" customFormat="1" ht="20.25" customHeight="1">
      <c r="A45" s="117"/>
      <c r="B45" s="1226" t="s">
        <v>133</v>
      </c>
      <c r="C45" s="1227"/>
      <c r="D45" s="1227"/>
      <c r="E45" s="1227"/>
      <c r="F45" s="454"/>
      <c r="G45" s="172"/>
      <c r="H45" s="172"/>
      <c r="I45" s="363"/>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3">
        <f t="shared" si="30"/>
        <v>0</v>
      </c>
    </row>
    <row r="46" spans="1:32" s="118" customFormat="1" ht="20.25" customHeight="1">
      <c r="A46" s="117"/>
      <c r="B46" s="163"/>
      <c r="C46" s="164" t="s">
        <v>131</v>
      </c>
      <c r="D46" s="1222" t="s">
        <v>134</v>
      </c>
      <c r="E46" s="1223"/>
      <c r="F46" s="451"/>
      <c r="G46" s="165"/>
      <c r="H46" s="165"/>
      <c r="I46" s="362"/>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6">
        <f t="shared" si="30"/>
        <v>0</v>
      </c>
    </row>
    <row r="47" spans="1:32" s="118" customFormat="1" ht="20.25" customHeight="1">
      <c r="A47" s="117"/>
      <c r="B47" s="163"/>
      <c r="C47" s="167" t="s">
        <v>105</v>
      </c>
      <c r="D47" s="1217" t="s">
        <v>130</v>
      </c>
      <c r="E47" s="1214"/>
      <c r="F47" s="452"/>
      <c r="G47" s="168"/>
      <c r="H47" s="168"/>
      <c r="I47" s="254"/>
      <c r="J47" s="168"/>
      <c r="K47" s="174"/>
      <c r="L47" s="174"/>
      <c r="M47" s="174"/>
      <c r="N47" s="174"/>
      <c r="O47" s="174"/>
      <c r="P47" s="174"/>
      <c r="Q47" s="174"/>
      <c r="R47" s="174"/>
      <c r="S47" s="174"/>
      <c r="T47" s="174"/>
      <c r="U47" s="174"/>
      <c r="V47" s="174"/>
      <c r="W47" s="174"/>
      <c r="X47" s="174"/>
      <c r="Y47" s="174"/>
      <c r="Z47" s="174"/>
      <c r="AA47" s="174"/>
      <c r="AB47" s="174"/>
      <c r="AC47" s="174"/>
      <c r="AD47" s="174"/>
      <c r="AE47" s="174"/>
      <c r="AF47" s="169">
        <f t="shared" si="30"/>
        <v>0</v>
      </c>
    </row>
    <row r="48" spans="1:32" s="118" customFormat="1" ht="20.25" customHeight="1">
      <c r="A48" s="117"/>
      <c r="B48" s="175"/>
      <c r="C48" s="121" t="s">
        <v>131</v>
      </c>
      <c r="D48" s="1224" t="s">
        <v>132</v>
      </c>
      <c r="E48" s="1225"/>
      <c r="F48" s="455"/>
      <c r="G48" s="367"/>
      <c r="H48" s="367"/>
      <c r="I48" s="255"/>
      <c r="J48" s="170"/>
      <c r="K48" s="176"/>
      <c r="L48" s="176"/>
      <c r="M48" s="176"/>
      <c r="N48" s="176"/>
      <c r="O48" s="176"/>
      <c r="P48" s="176"/>
      <c r="Q48" s="176"/>
      <c r="R48" s="176"/>
      <c r="S48" s="176"/>
      <c r="T48" s="176"/>
      <c r="U48" s="176"/>
      <c r="V48" s="176"/>
      <c r="W48" s="176"/>
      <c r="X48" s="176"/>
      <c r="Y48" s="176"/>
      <c r="Z48" s="176"/>
      <c r="AA48" s="176"/>
      <c r="AB48" s="176"/>
      <c r="AC48" s="176"/>
      <c r="AD48" s="176"/>
      <c r="AE48" s="176"/>
      <c r="AF48" s="171">
        <f t="shared" si="30"/>
        <v>0</v>
      </c>
    </row>
    <row r="49" spans="1:32" s="118" customFormat="1" ht="20.25" customHeight="1" thickBot="1">
      <c r="A49" s="117"/>
      <c r="B49" s="1218" t="s">
        <v>135</v>
      </c>
      <c r="C49" s="1219"/>
      <c r="D49" s="1219"/>
      <c r="E49" s="1219"/>
      <c r="F49" s="456"/>
      <c r="G49" s="177"/>
      <c r="H49" s="177"/>
      <c r="I49" s="462"/>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8">
        <f t="shared" si="30"/>
        <v>0</v>
      </c>
    </row>
    <row r="50" spans="1:32" s="118" customFormat="1" ht="20.25" customHeight="1">
      <c r="A50" s="117"/>
      <c r="B50" s="1220" t="s">
        <v>136</v>
      </c>
      <c r="C50" s="1221"/>
      <c r="D50" s="1221"/>
      <c r="E50" s="1221"/>
      <c r="F50" s="457"/>
      <c r="G50" s="179"/>
      <c r="H50" s="179"/>
      <c r="I50" s="364"/>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80">
        <f t="shared" si="30"/>
        <v>0</v>
      </c>
    </row>
    <row r="51" spans="1:32" s="118" customFormat="1" ht="20.25" customHeight="1">
      <c r="A51" s="117"/>
      <c r="B51" s="1213" t="s">
        <v>137</v>
      </c>
      <c r="C51" s="1214"/>
      <c r="D51" s="1214"/>
      <c r="E51" s="1214"/>
      <c r="F51" s="452"/>
      <c r="G51" s="168"/>
      <c r="H51" s="168"/>
      <c r="I51" s="254"/>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9">
        <f t="shared" si="30"/>
        <v>0</v>
      </c>
    </row>
    <row r="52" spans="1:32" s="118" customFormat="1" ht="20.25" customHeight="1" thickBot="1">
      <c r="A52" s="117"/>
      <c r="B52" s="1215" t="s">
        <v>138</v>
      </c>
      <c r="C52" s="1216"/>
      <c r="D52" s="1216"/>
      <c r="E52" s="1216"/>
      <c r="F52" s="458"/>
      <c r="G52" s="181"/>
      <c r="H52" s="181"/>
      <c r="I52" s="365"/>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2" t="s">
        <v>139</v>
      </c>
    </row>
    <row r="53" spans="1:32" s="118" customFormat="1" ht="20.25" customHeight="1">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row>
    <row r="54" spans="1:32" s="118" customFormat="1" ht="20.25" customHeight="1" thickBot="1">
      <c r="B54" s="112" t="s">
        <v>140</v>
      </c>
      <c r="C54" s="113" t="s">
        <v>141</v>
      </c>
      <c r="D54" s="183"/>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row>
    <row r="55" spans="1:32" s="118" customFormat="1" ht="20.25" customHeight="1">
      <c r="A55" s="117"/>
      <c r="B55" s="1231" t="s">
        <v>142</v>
      </c>
      <c r="C55" s="1208"/>
      <c r="D55" s="1208"/>
      <c r="E55" s="1208"/>
      <c r="F55" s="1207" t="s">
        <v>146</v>
      </c>
      <c r="G55" s="1208"/>
      <c r="H55" s="588"/>
      <c r="I55" s="588"/>
      <c r="J55" s="432"/>
      <c r="K55" s="432"/>
      <c r="L55" s="432"/>
      <c r="M55" s="734"/>
      <c r="N55" s="1208" t="s">
        <v>390</v>
      </c>
      <c r="O55" s="1208"/>
      <c r="P55" s="1208"/>
      <c r="Q55" s="1208"/>
      <c r="R55" s="1208"/>
      <c r="S55" s="1208"/>
      <c r="T55" s="1208"/>
      <c r="U55" s="1208"/>
      <c r="V55" s="1208"/>
      <c r="W55" s="1208"/>
      <c r="X55" s="1208"/>
      <c r="Y55" s="1208"/>
      <c r="Z55" s="1208"/>
      <c r="AA55" s="1208"/>
      <c r="AB55" s="1208"/>
      <c r="AC55" s="1208"/>
      <c r="AD55" s="1208"/>
      <c r="AE55" s="1211"/>
    </row>
    <row r="56" spans="1:32" s="118" customFormat="1" ht="20.25" customHeight="1">
      <c r="A56" s="117"/>
      <c r="B56" s="1232"/>
      <c r="C56" s="1233"/>
      <c r="D56" s="1233"/>
      <c r="E56" s="1233"/>
      <c r="F56" s="1209"/>
      <c r="G56" s="1210"/>
      <c r="H56" s="733"/>
      <c r="I56" s="461"/>
      <c r="J56" s="461"/>
      <c r="K56" s="461"/>
      <c r="L56" s="461"/>
      <c r="M56" s="461"/>
      <c r="N56" s="1210"/>
      <c r="O56" s="1210"/>
      <c r="P56" s="1210"/>
      <c r="Q56" s="1210"/>
      <c r="R56" s="1210"/>
      <c r="S56" s="1210"/>
      <c r="T56" s="1210"/>
      <c r="U56" s="1210"/>
      <c r="V56" s="1210"/>
      <c r="W56" s="1210"/>
      <c r="X56" s="1210"/>
      <c r="Y56" s="1210"/>
      <c r="Z56" s="1210"/>
      <c r="AA56" s="1210"/>
      <c r="AB56" s="1210"/>
      <c r="AC56" s="1210"/>
      <c r="AD56" s="1210"/>
      <c r="AE56" s="1212"/>
    </row>
    <row r="57" spans="1:32" s="118" customFormat="1" ht="20.25" customHeight="1" thickBot="1">
      <c r="A57" s="117"/>
      <c r="B57" s="1234"/>
      <c r="C57" s="1235"/>
      <c r="D57" s="1235"/>
      <c r="E57" s="1235"/>
      <c r="F57" s="438" t="s">
        <v>655</v>
      </c>
      <c r="G57" s="366" t="s">
        <v>656</v>
      </c>
      <c r="H57" s="366" t="s">
        <v>657</v>
      </c>
      <c r="I57" s="366" t="s">
        <v>658</v>
      </c>
      <c r="J57" s="366" t="s">
        <v>659</v>
      </c>
      <c r="K57" s="366" t="s">
        <v>660</v>
      </c>
      <c r="L57" s="366" t="s">
        <v>661</v>
      </c>
      <c r="M57" s="366" t="s">
        <v>662</v>
      </c>
      <c r="N57" s="366" t="s">
        <v>663</v>
      </c>
      <c r="O57" s="366" t="s">
        <v>664</v>
      </c>
      <c r="P57" s="366" t="s">
        <v>665</v>
      </c>
      <c r="Q57" s="366" t="s">
        <v>666</v>
      </c>
      <c r="R57" s="366" t="s">
        <v>667</v>
      </c>
      <c r="S57" s="366" t="s">
        <v>668</v>
      </c>
      <c r="T57" s="366" t="s">
        <v>669</v>
      </c>
      <c r="U57" s="366" t="s">
        <v>670</v>
      </c>
      <c r="V57" s="366" t="s">
        <v>671</v>
      </c>
      <c r="W57" s="366" t="s">
        <v>672</v>
      </c>
      <c r="X57" s="366" t="s">
        <v>673</v>
      </c>
      <c r="Y57" s="366" t="s">
        <v>674</v>
      </c>
      <c r="Z57" s="366" t="s">
        <v>675</v>
      </c>
      <c r="AA57" s="366" t="s">
        <v>676</v>
      </c>
      <c r="AB57" s="366" t="s">
        <v>677</v>
      </c>
      <c r="AC57" s="366" t="s">
        <v>678</v>
      </c>
      <c r="AD57" s="366" t="s">
        <v>679</v>
      </c>
      <c r="AE57" s="119" t="s">
        <v>654</v>
      </c>
      <c r="AF57" s="160"/>
    </row>
    <row r="58" spans="1:32" s="118" customFormat="1" ht="20.25" customHeight="1">
      <c r="A58" s="117"/>
      <c r="B58" s="1246" t="s">
        <v>148</v>
      </c>
      <c r="C58" s="1247"/>
      <c r="D58" s="1247"/>
      <c r="E58" s="1247"/>
      <c r="F58" s="459"/>
      <c r="G58" s="369"/>
      <c r="H58" s="369"/>
      <c r="I58" s="368"/>
      <c r="J58" s="369"/>
      <c r="K58" s="369"/>
      <c r="L58" s="369"/>
      <c r="M58" s="369"/>
      <c r="N58" s="369"/>
      <c r="O58" s="369"/>
      <c r="P58" s="369"/>
      <c r="Q58" s="369"/>
      <c r="R58" s="369"/>
      <c r="S58" s="369"/>
      <c r="T58" s="369"/>
      <c r="U58" s="369"/>
      <c r="V58" s="369"/>
      <c r="W58" s="369"/>
      <c r="X58" s="369"/>
      <c r="Y58" s="369"/>
      <c r="Z58" s="369"/>
      <c r="AA58" s="369"/>
      <c r="AB58" s="369"/>
      <c r="AC58" s="369"/>
      <c r="AD58" s="369"/>
      <c r="AE58" s="573"/>
      <c r="AF58" s="160"/>
    </row>
    <row r="59" spans="1:32" s="118" customFormat="1" ht="20.25" customHeight="1" thickBot="1">
      <c r="A59" s="117"/>
      <c r="B59" s="184"/>
      <c r="C59" s="1249" t="s">
        <v>149</v>
      </c>
      <c r="D59" s="1250"/>
      <c r="E59" s="1250"/>
      <c r="F59" s="460"/>
      <c r="G59" s="696"/>
      <c r="H59" s="371"/>
      <c r="I59" s="370"/>
      <c r="J59" s="371"/>
      <c r="K59" s="371"/>
      <c r="L59" s="371"/>
      <c r="M59" s="371"/>
      <c r="N59" s="371"/>
      <c r="O59" s="371"/>
      <c r="P59" s="371"/>
      <c r="Q59" s="371"/>
      <c r="R59" s="371"/>
      <c r="S59" s="371"/>
      <c r="T59" s="371"/>
      <c r="U59" s="371"/>
      <c r="V59" s="371"/>
      <c r="W59" s="371"/>
      <c r="X59" s="371"/>
      <c r="Y59" s="371"/>
      <c r="Z59" s="371"/>
      <c r="AA59" s="371"/>
      <c r="AB59" s="371"/>
      <c r="AC59" s="371"/>
      <c r="AD59" s="371"/>
      <c r="AE59" s="574"/>
      <c r="AF59" s="160"/>
    </row>
    <row r="60" spans="1:32" s="118" customFormat="1" ht="8.25" customHeight="1">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row>
    <row r="61" spans="1:32" s="185" customFormat="1" ht="14.25" customHeight="1">
      <c r="B61" s="186" t="s">
        <v>150</v>
      </c>
      <c r="C61" s="1242" t="s">
        <v>151</v>
      </c>
      <c r="D61" s="1242"/>
      <c r="E61" s="1242"/>
      <c r="F61" s="1242"/>
      <c r="G61" s="1242"/>
      <c r="H61" s="1242"/>
      <c r="I61" s="1242"/>
      <c r="J61" s="1242"/>
      <c r="K61" s="1242"/>
      <c r="L61" s="1242"/>
      <c r="M61" s="1242"/>
      <c r="N61" s="1242"/>
      <c r="O61" s="1242"/>
      <c r="P61" s="1242"/>
      <c r="Q61" s="1242"/>
      <c r="R61" s="1242"/>
      <c r="S61" s="1242"/>
      <c r="T61" s="1242"/>
      <c r="U61" s="1242"/>
      <c r="V61" s="1242"/>
      <c r="W61" s="1242"/>
      <c r="X61" s="1242"/>
      <c r="Y61" s="1242"/>
      <c r="Z61" s="1242"/>
      <c r="AA61" s="1242"/>
      <c r="AB61" s="1242"/>
      <c r="AC61" s="1242"/>
      <c r="AD61" s="1242"/>
      <c r="AE61" s="1242"/>
      <c r="AF61" s="1242"/>
    </row>
    <row r="62" spans="1:32" s="185" customFormat="1" ht="14.25" customHeight="1">
      <c r="B62" s="186" t="s">
        <v>152</v>
      </c>
      <c r="C62" s="1248" t="s">
        <v>472</v>
      </c>
      <c r="D62" s="1243"/>
      <c r="E62" s="1243"/>
      <c r="F62" s="1243"/>
      <c r="G62" s="1243"/>
      <c r="H62" s="1243"/>
      <c r="I62" s="1243"/>
      <c r="J62" s="1243"/>
      <c r="K62" s="1243"/>
      <c r="L62" s="1243"/>
      <c r="M62" s="1243"/>
      <c r="N62" s="1243"/>
      <c r="O62" s="1243"/>
      <c r="P62" s="1243"/>
      <c r="Q62" s="1243"/>
      <c r="R62" s="1243"/>
      <c r="S62" s="1243"/>
      <c r="T62" s="1243"/>
      <c r="U62" s="1243"/>
      <c r="V62" s="1243"/>
      <c r="W62" s="1243"/>
      <c r="X62" s="1243"/>
      <c r="Y62" s="1243"/>
      <c r="Z62" s="1243"/>
      <c r="AA62" s="1243"/>
      <c r="AB62" s="1243"/>
      <c r="AC62" s="1243"/>
      <c r="AD62" s="1243"/>
      <c r="AE62" s="1243"/>
      <c r="AF62" s="1243"/>
    </row>
    <row r="63" spans="1:32" s="185" customFormat="1" ht="14.25" customHeight="1">
      <c r="B63" s="186" t="s">
        <v>227</v>
      </c>
      <c r="C63" s="1248" t="s">
        <v>473</v>
      </c>
      <c r="D63" s="1243"/>
      <c r="E63" s="1243"/>
      <c r="F63" s="1243"/>
      <c r="G63" s="1243"/>
      <c r="H63" s="1243"/>
      <c r="I63" s="1243"/>
      <c r="J63" s="1243"/>
      <c r="K63" s="1243"/>
      <c r="L63" s="1243"/>
      <c r="M63" s="1243"/>
      <c r="N63" s="1243"/>
      <c r="O63" s="1243"/>
      <c r="P63" s="1243"/>
      <c r="Q63" s="1243"/>
      <c r="R63" s="1243"/>
      <c r="S63" s="1243"/>
      <c r="T63" s="1243"/>
      <c r="U63" s="1243"/>
      <c r="V63" s="1243"/>
      <c r="W63" s="1243"/>
      <c r="X63" s="1243"/>
      <c r="Y63" s="1243"/>
      <c r="Z63" s="1243"/>
      <c r="AA63" s="1243"/>
      <c r="AB63" s="1243"/>
      <c r="AC63" s="1243"/>
      <c r="AD63" s="1243"/>
      <c r="AE63" s="1243"/>
      <c r="AF63" s="1243"/>
    </row>
    <row r="64" spans="1:32" s="185" customFormat="1" ht="14.25" customHeight="1">
      <c r="B64" s="186" t="s">
        <v>228</v>
      </c>
      <c r="C64" s="1242" t="s">
        <v>153</v>
      </c>
      <c r="D64" s="1243"/>
      <c r="E64" s="1243"/>
      <c r="F64" s="1243"/>
      <c r="G64" s="1243"/>
      <c r="H64" s="1243"/>
      <c r="I64" s="1243"/>
      <c r="J64" s="1243"/>
      <c r="K64" s="1243"/>
      <c r="L64" s="1243"/>
      <c r="M64" s="1243"/>
      <c r="N64" s="1243"/>
      <c r="O64" s="1243"/>
      <c r="P64" s="1243"/>
      <c r="Q64" s="1243"/>
      <c r="R64" s="1243"/>
      <c r="S64" s="1243"/>
      <c r="T64" s="1243"/>
      <c r="U64" s="1243"/>
      <c r="V64" s="1243"/>
      <c r="W64" s="1243"/>
      <c r="X64" s="1243"/>
      <c r="Y64" s="1243"/>
      <c r="Z64" s="1243"/>
      <c r="AA64" s="1243"/>
      <c r="AB64" s="1243"/>
      <c r="AC64" s="1243"/>
      <c r="AD64" s="1243"/>
      <c r="AE64" s="1243"/>
      <c r="AF64" s="1243"/>
    </row>
    <row r="65" spans="1:32" s="185" customFormat="1" ht="14.25" customHeight="1">
      <c r="B65" s="186" t="s">
        <v>180</v>
      </c>
      <c r="C65" s="1242" t="s">
        <v>475</v>
      </c>
      <c r="D65" s="1243"/>
      <c r="E65" s="1243"/>
      <c r="F65" s="1243"/>
      <c r="G65" s="1243"/>
      <c r="H65" s="1243"/>
      <c r="I65" s="1243"/>
      <c r="J65" s="1243"/>
      <c r="K65" s="1243"/>
      <c r="L65" s="1243"/>
      <c r="M65" s="1243"/>
      <c r="N65" s="1243"/>
      <c r="O65" s="1243"/>
      <c r="P65" s="1243"/>
      <c r="Q65" s="1243"/>
      <c r="R65" s="1243"/>
      <c r="S65" s="1243"/>
      <c r="T65" s="1243"/>
      <c r="U65" s="1243"/>
      <c r="V65" s="1243"/>
      <c r="W65" s="1243"/>
      <c r="X65" s="1243"/>
      <c r="Y65" s="1243"/>
      <c r="Z65" s="1243"/>
      <c r="AA65" s="1243"/>
      <c r="AB65" s="1243"/>
      <c r="AC65" s="1243"/>
      <c r="AD65" s="1243"/>
      <c r="AE65" s="1243"/>
      <c r="AF65" s="1243"/>
    </row>
    <row r="66" spans="1:32" s="185" customFormat="1" ht="14.25" customHeight="1">
      <c r="B66" s="186" t="s">
        <v>181</v>
      </c>
      <c r="C66" s="187" t="s">
        <v>530</v>
      </c>
      <c r="D66" s="187"/>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row>
    <row r="67" spans="1:32" s="111" customFormat="1" ht="14.25" customHeight="1" thickBot="1">
      <c r="A67" s="189"/>
      <c r="B67" s="190"/>
      <c r="C67" s="190"/>
    </row>
    <row r="68" spans="1:32" s="111" customFormat="1" ht="14.25" customHeight="1">
      <c r="A68" s="190"/>
      <c r="B68" s="190"/>
      <c r="C68" s="190"/>
      <c r="AD68" s="1236" t="s">
        <v>281</v>
      </c>
      <c r="AE68" s="1237"/>
      <c r="AF68" s="1238"/>
    </row>
    <row r="69" spans="1:32" s="111" customFormat="1" ht="14.25" customHeight="1" thickBot="1">
      <c r="AD69" s="1239"/>
      <c r="AE69" s="1240"/>
      <c r="AF69" s="1241"/>
    </row>
    <row r="70" spans="1:32" s="111" customFormat="1" ht="8.25" customHeight="1"/>
  </sheetData>
  <mergeCells count="55">
    <mergeCell ref="B37:E39"/>
    <mergeCell ref="C28:E28"/>
    <mergeCell ref="F37:G38"/>
    <mergeCell ref="N37:AE38"/>
    <mergeCell ref="C30:E30"/>
    <mergeCell ref="C32:E32"/>
    <mergeCell ref="C33:E33"/>
    <mergeCell ref="C31:E31"/>
    <mergeCell ref="C29:E29"/>
    <mergeCell ref="AD68:AF69"/>
    <mergeCell ref="C65:AF65"/>
    <mergeCell ref="D23:E23"/>
    <mergeCell ref="C25:E25"/>
    <mergeCell ref="C26:E26"/>
    <mergeCell ref="B58:E58"/>
    <mergeCell ref="B55:E57"/>
    <mergeCell ref="C62:AF62"/>
    <mergeCell ref="C63:AF63"/>
    <mergeCell ref="C64:AF64"/>
    <mergeCell ref="C59:E59"/>
    <mergeCell ref="C61:AF61"/>
    <mergeCell ref="D46:E46"/>
    <mergeCell ref="AF37:AF39"/>
    <mergeCell ref="C34:E34"/>
    <mergeCell ref="B40:E40"/>
    <mergeCell ref="B1:AF1"/>
    <mergeCell ref="AF6:AF8"/>
    <mergeCell ref="B6:E8"/>
    <mergeCell ref="B3:AF3"/>
    <mergeCell ref="D10:E10"/>
    <mergeCell ref="F6:G7"/>
    <mergeCell ref="N6:AE7"/>
    <mergeCell ref="D41:E41"/>
    <mergeCell ref="D48:E48"/>
    <mergeCell ref="D42:E42"/>
    <mergeCell ref="D43:E43"/>
    <mergeCell ref="B45:E45"/>
    <mergeCell ref="D44:E44"/>
    <mergeCell ref="F55:G56"/>
    <mergeCell ref="N55:AE56"/>
    <mergeCell ref="B51:E51"/>
    <mergeCell ref="B52:E52"/>
    <mergeCell ref="D47:E47"/>
    <mergeCell ref="B49:E49"/>
    <mergeCell ref="B50:E50"/>
    <mergeCell ref="D27:E27"/>
    <mergeCell ref="C9:E9"/>
    <mergeCell ref="D11:E11"/>
    <mergeCell ref="D12:E12"/>
    <mergeCell ref="D17:E17"/>
    <mergeCell ref="D18:E18"/>
    <mergeCell ref="D16:E16"/>
    <mergeCell ref="C21:E21"/>
    <mergeCell ref="D22:E22"/>
    <mergeCell ref="D15:E15"/>
  </mergeCells>
  <phoneticPr fontId="26"/>
  <printOptions horizontalCentered="1"/>
  <pageMargins left="0.78740157480314965" right="0.59055118110236227" top="0.78740157480314965" bottom="0.59055118110236227" header="0.51181102362204722" footer="0.78740157480314965"/>
  <pageSetup paperSize="8" scale="44"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5"/>
  <sheetViews>
    <sheetView showGridLines="0" view="pageBreakPreview" zoomScale="85" zoomScaleNormal="100" zoomScaleSheetLayoutView="85" workbookViewId="0">
      <selection activeCell="M24" sqref="M24"/>
    </sheetView>
  </sheetViews>
  <sheetFormatPr defaultRowHeight="12"/>
  <cols>
    <col min="1" max="2" width="2.25" style="111" customWidth="1"/>
    <col min="3" max="3" width="25.625" style="111" customWidth="1"/>
    <col min="4" max="4" width="40.625" style="111" customWidth="1"/>
    <col min="5" max="6" width="15.625" style="111" customWidth="1"/>
    <col min="7" max="7" width="2.125" style="111" customWidth="1"/>
    <col min="8" max="11" width="13.625" style="111" customWidth="1"/>
    <col min="12" max="16384" width="9" style="111"/>
  </cols>
  <sheetData>
    <row r="1" spans="1:14" s="104" customFormat="1" ht="20.100000000000001" customHeight="1">
      <c r="B1" s="1254" t="s">
        <v>515</v>
      </c>
      <c r="C1" s="985"/>
      <c r="D1" s="985"/>
      <c r="E1" s="985"/>
      <c r="F1" s="985"/>
      <c r="G1" s="617"/>
      <c r="H1" s="106"/>
      <c r="I1" s="106"/>
      <c r="J1" s="106"/>
      <c r="K1" s="106"/>
    </row>
    <row r="2" spans="1:14" s="104" customFormat="1" ht="9.9499999999999993" customHeight="1">
      <c r="B2" s="105"/>
      <c r="C2" s="106"/>
      <c r="D2" s="106"/>
      <c r="E2" s="107"/>
      <c r="F2" s="108"/>
      <c r="G2" s="106"/>
      <c r="H2" s="106"/>
    </row>
    <row r="3" spans="1:14" s="104" customFormat="1" ht="20.100000000000001" customHeight="1">
      <c r="B3" s="1105" t="s">
        <v>710</v>
      </c>
      <c r="C3" s="1255"/>
      <c r="D3" s="1255"/>
      <c r="E3" s="1255"/>
      <c r="F3" s="1255"/>
      <c r="G3" s="618"/>
      <c r="H3" s="191"/>
      <c r="I3" s="191"/>
      <c r="J3" s="191"/>
      <c r="K3" s="191"/>
      <c r="L3" s="192"/>
      <c r="M3" s="192"/>
      <c r="N3" s="192"/>
    </row>
    <row r="4" spans="1:14" s="104" customFormat="1" ht="8.25" customHeight="1">
      <c r="A4" s="619"/>
      <c r="B4" s="620"/>
      <c r="C4" s="620"/>
      <c r="D4" s="620"/>
      <c r="E4" s="620"/>
      <c r="F4" s="620"/>
      <c r="G4" s="620"/>
      <c r="H4" s="191"/>
      <c r="I4" s="191"/>
      <c r="J4" s="191"/>
      <c r="K4" s="191"/>
      <c r="L4" s="192"/>
      <c r="M4" s="192"/>
      <c r="N4" s="192"/>
    </row>
    <row r="5" spans="1:14" s="114" customFormat="1" ht="20.100000000000001" customHeight="1" thickBot="1">
      <c r="A5" s="621"/>
      <c r="B5" s="622" t="s">
        <v>394</v>
      </c>
      <c r="C5" s="622" t="s">
        <v>711</v>
      </c>
      <c r="D5" s="190"/>
      <c r="E5" s="623"/>
      <c r="F5" s="623"/>
    </row>
    <row r="6" spans="1:14" s="114" customFormat="1" ht="20.100000000000001" customHeight="1">
      <c r="A6" s="621"/>
      <c r="B6" s="1256" t="s">
        <v>395</v>
      </c>
      <c r="C6" s="1257"/>
      <c r="D6" s="1260" t="s">
        <v>154</v>
      </c>
      <c r="E6" s="1262" t="s">
        <v>155</v>
      </c>
      <c r="F6" s="1263"/>
    </row>
    <row r="7" spans="1:14" s="114" customFormat="1" ht="20.100000000000001" customHeight="1" thickBot="1">
      <c r="A7" s="621"/>
      <c r="B7" s="1258"/>
      <c r="C7" s="1259"/>
      <c r="D7" s="1261"/>
      <c r="E7" s="624" t="s">
        <v>396</v>
      </c>
      <c r="F7" s="625" t="s">
        <v>397</v>
      </c>
    </row>
    <row r="8" spans="1:14" s="114" customFormat="1" ht="20.100000000000001" customHeight="1">
      <c r="A8" s="621"/>
      <c r="B8" s="1264"/>
      <c r="C8" s="1265"/>
      <c r="D8" s="626"/>
      <c r="E8" s="627"/>
      <c r="F8" s="1266">
        <f>SUM(E8:E14)</f>
        <v>0</v>
      </c>
    </row>
    <row r="9" spans="1:14" s="114" customFormat="1" ht="20.100000000000001" customHeight="1">
      <c r="A9" s="621"/>
      <c r="B9" s="1268"/>
      <c r="C9" s="1269"/>
      <c r="D9" s="628"/>
      <c r="E9" s="629"/>
      <c r="F9" s="1266"/>
    </row>
    <row r="10" spans="1:14" s="114" customFormat="1" ht="20.100000000000001" customHeight="1">
      <c r="A10" s="621"/>
      <c r="B10" s="1268"/>
      <c r="C10" s="1269"/>
      <c r="D10" s="628"/>
      <c r="E10" s="629"/>
      <c r="F10" s="1266"/>
    </row>
    <row r="11" spans="1:14" s="114" customFormat="1" ht="20.100000000000001" customHeight="1">
      <c r="A11" s="621"/>
      <c r="B11" s="1268"/>
      <c r="C11" s="1269"/>
      <c r="D11" s="628"/>
      <c r="E11" s="629"/>
      <c r="F11" s="1266"/>
    </row>
    <row r="12" spans="1:14" s="114" customFormat="1" ht="20.100000000000001" customHeight="1">
      <c r="A12" s="621"/>
      <c r="B12" s="1268"/>
      <c r="C12" s="1269"/>
      <c r="D12" s="628"/>
      <c r="E12" s="629"/>
      <c r="F12" s="1266"/>
    </row>
    <row r="13" spans="1:14" s="114" customFormat="1" ht="20.100000000000001" customHeight="1">
      <c r="A13" s="621"/>
      <c r="B13" s="1268"/>
      <c r="C13" s="1269"/>
      <c r="D13" s="628"/>
      <c r="E13" s="629"/>
      <c r="F13" s="1266"/>
    </row>
    <row r="14" spans="1:14" s="114" customFormat="1" ht="20.100000000000001" customHeight="1" thickBot="1">
      <c r="A14" s="621"/>
      <c r="B14" s="1278"/>
      <c r="C14" s="1279"/>
      <c r="D14" s="630"/>
      <c r="E14" s="631"/>
      <c r="F14" s="1267"/>
    </row>
    <row r="15" spans="1:14" ht="23.25" customHeight="1"/>
    <row r="16" spans="1:14" ht="13.5" customHeight="1">
      <c r="B16" s="193" t="s">
        <v>398</v>
      </c>
      <c r="C16" s="1270" t="s">
        <v>448</v>
      </c>
      <c r="D16" s="1243"/>
      <c r="E16" s="1243"/>
      <c r="F16" s="1243"/>
    </row>
    <row r="17" spans="2:6" ht="13.5" customHeight="1">
      <c r="B17" s="193" t="s">
        <v>399</v>
      </c>
      <c r="C17" s="1270" t="s">
        <v>476</v>
      </c>
      <c r="D17" s="1243"/>
      <c r="E17" s="1243"/>
      <c r="F17" s="1243"/>
    </row>
    <row r="18" spans="2:6" ht="13.5" customHeight="1">
      <c r="B18" s="193" t="s">
        <v>227</v>
      </c>
      <c r="C18" s="1248" t="s">
        <v>477</v>
      </c>
      <c r="D18" s="1243"/>
      <c r="E18" s="1243"/>
      <c r="F18" s="1243"/>
    </row>
    <row r="19" spans="2:6" ht="13.5" customHeight="1">
      <c r="B19" s="193" t="s">
        <v>228</v>
      </c>
      <c r="C19" s="1270" t="s">
        <v>478</v>
      </c>
      <c r="D19" s="1243"/>
      <c r="E19" s="1243"/>
      <c r="F19" s="1243"/>
    </row>
    <row r="20" spans="2:6" ht="21.75" customHeight="1">
      <c r="B20" s="193" t="s">
        <v>225</v>
      </c>
      <c r="C20" s="1271" t="s">
        <v>479</v>
      </c>
      <c r="D20" s="1272"/>
      <c r="E20" s="1272"/>
      <c r="F20" s="1272"/>
    </row>
    <row r="21" spans="2:6" ht="13.5" customHeight="1">
      <c r="B21" s="193" t="s">
        <v>226</v>
      </c>
      <c r="C21" s="1272" t="s">
        <v>531</v>
      </c>
      <c r="D21" s="1273"/>
      <c r="E21" s="1273"/>
      <c r="F21" s="1273"/>
    </row>
    <row r="22" spans="2:6" ht="8.25" customHeight="1" thickBot="1"/>
    <row r="23" spans="2:6">
      <c r="E23" s="1274" t="s">
        <v>281</v>
      </c>
      <c r="F23" s="1275"/>
    </row>
    <row r="24" spans="2:6" ht="12.75" thickBot="1">
      <c r="E24" s="1276"/>
      <c r="F24" s="1277"/>
    </row>
    <row r="25" spans="2:6" ht="8.25" customHeight="1"/>
  </sheetData>
  <mergeCells count="20">
    <mergeCell ref="C19:F19"/>
    <mergeCell ref="C20:F20"/>
    <mergeCell ref="C21:F21"/>
    <mergeCell ref="E23:F24"/>
    <mergeCell ref="B12:C12"/>
    <mergeCell ref="B13:C13"/>
    <mergeCell ref="B14:C14"/>
    <mergeCell ref="C16:F16"/>
    <mergeCell ref="C17:F17"/>
    <mergeCell ref="C18:F18"/>
    <mergeCell ref="B8:C8"/>
    <mergeCell ref="F8:F14"/>
    <mergeCell ref="B9:C9"/>
    <mergeCell ref="B10:C10"/>
    <mergeCell ref="B11:C11"/>
    <mergeCell ref="B1:F1"/>
    <mergeCell ref="B3:F3"/>
    <mergeCell ref="B6:C7"/>
    <mergeCell ref="D6:D7"/>
    <mergeCell ref="E6:F6"/>
  </mergeCells>
  <phoneticPr fontId="26"/>
  <printOptions horizontalCentered="1"/>
  <pageMargins left="0.78740157480314965" right="0.78740157480314965" top="0.78740157480314965" bottom="0.78740157480314965" header="0.51181102362204722" footer="0.51181102362204722"/>
  <pageSetup paperSize="9" scale="83"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5"/>
  <sheetViews>
    <sheetView showGridLines="0" view="pageBreakPreview" zoomScale="85" zoomScaleNormal="100" zoomScaleSheetLayoutView="85" workbookViewId="0">
      <selection activeCell="M24" sqref="M24"/>
    </sheetView>
  </sheetViews>
  <sheetFormatPr defaultRowHeight="12"/>
  <cols>
    <col min="1" max="2" width="2.25" style="111" customWidth="1"/>
    <col min="3" max="3" width="25.625" style="111" customWidth="1"/>
    <col min="4" max="4" width="40.625" style="111" customWidth="1"/>
    <col min="5" max="6" width="15.625" style="111" customWidth="1"/>
    <col min="7" max="7" width="2.125" style="111" customWidth="1"/>
    <col min="8" max="11" width="13.625" style="111" customWidth="1"/>
    <col min="12" max="16384" width="9" style="111"/>
  </cols>
  <sheetData>
    <row r="1" spans="1:14" s="104" customFormat="1" ht="20.100000000000001" customHeight="1">
      <c r="B1" s="1254" t="s">
        <v>516</v>
      </c>
      <c r="C1" s="985"/>
      <c r="D1" s="985"/>
      <c r="E1" s="985"/>
      <c r="F1" s="985"/>
      <c r="G1" s="617"/>
      <c r="H1" s="106"/>
      <c r="I1" s="106"/>
      <c r="J1" s="106"/>
      <c r="K1" s="106"/>
    </row>
    <row r="2" spans="1:14" s="104" customFormat="1" ht="9.9499999999999993" customHeight="1">
      <c r="B2" s="105"/>
      <c r="C2" s="106"/>
      <c r="D2" s="106"/>
      <c r="E2" s="107"/>
      <c r="F2" s="108"/>
      <c r="G2" s="106"/>
      <c r="H2" s="106"/>
    </row>
    <row r="3" spans="1:14" s="104" customFormat="1" ht="20.100000000000001" customHeight="1">
      <c r="B3" s="1105" t="s">
        <v>712</v>
      </c>
      <c r="C3" s="1255"/>
      <c r="D3" s="1255"/>
      <c r="E3" s="1255"/>
      <c r="F3" s="1255"/>
      <c r="G3" s="618"/>
      <c r="H3" s="191"/>
      <c r="I3" s="191"/>
      <c r="J3" s="191"/>
      <c r="K3" s="191"/>
      <c r="L3" s="192"/>
      <c r="M3" s="192"/>
      <c r="N3" s="192"/>
    </row>
    <row r="4" spans="1:14" s="104" customFormat="1" ht="8.25" customHeight="1">
      <c r="A4" s="619"/>
      <c r="B4" s="620"/>
      <c r="C4" s="620"/>
      <c r="D4" s="620"/>
      <c r="E4" s="620"/>
      <c r="F4" s="620"/>
      <c r="G4" s="620"/>
      <c r="H4" s="191"/>
      <c r="I4" s="191"/>
      <c r="J4" s="191"/>
      <c r="K4" s="191"/>
      <c r="L4" s="192"/>
      <c r="M4" s="192"/>
      <c r="N4" s="192"/>
    </row>
    <row r="5" spans="1:14" s="114" customFormat="1" ht="20.100000000000001" customHeight="1" thickBot="1">
      <c r="A5" s="621"/>
      <c r="B5" s="622" t="s">
        <v>394</v>
      </c>
      <c r="C5" s="622" t="s">
        <v>713</v>
      </c>
      <c r="D5" s="190"/>
      <c r="E5" s="623"/>
      <c r="F5" s="623"/>
    </row>
    <row r="6" spans="1:14" s="114" customFormat="1" ht="20.100000000000001" customHeight="1">
      <c r="A6" s="621"/>
      <c r="B6" s="1256" t="s">
        <v>395</v>
      </c>
      <c r="C6" s="1257"/>
      <c r="D6" s="1260" t="s">
        <v>154</v>
      </c>
      <c r="E6" s="1262" t="s">
        <v>155</v>
      </c>
      <c r="F6" s="1263"/>
    </row>
    <row r="7" spans="1:14" s="114" customFormat="1" ht="20.100000000000001" customHeight="1" thickBot="1">
      <c r="A7" s="621"/>
      <c r="B7" s="1258"/>
      <c r="C7" s="1259"/>
      <c r="D7" s="1261"/>
      <c r="E7" s="624" t="s">
        <v>396</v>
      </c>
      <c r="F7" s="625" t="s">
        <v>397</v>
      </c>
    </row>
    <row r="8" spans="1:14" s="114" customFormat="1" ht="20.100000000000001" customHeight="1">
      <c r="A8" s="621"/>
      <c r="B8" s="1264"/>
      <c r="C8" s="1265"/>
      <c r="D8" s="626"/>
      <c r="E8" s="627"/>
      <c r="F8" s="1266">
        <f>SUM(E8:E14)</f>
        <v>0</v>
      </c>
    </row>
    <row r="9" spans="1:14" s="114" customFormat="1" ht="20.100000000000001" customHeight="1">
      <c r="A9" s="621"/>
      <c r="B9" s="1268"/>
      <c r="C9" s="1269"/>
      <c r="D9" s="628"/>
      <c r="E9" s="629"/>
      <c r="F9" s="1266"/>
    </row>
    <row r="10" spans="1:14" s="114" customFormat="1" ht="20.100000000000001" customHeight="1">
      <c r="A10" s="621"/>
      <c r="B10" s="1268"/>
      <c r="C10" s="1269"/>
      <c r="D10" s="628"/>
      <c r="E10" s="629"/>
      <c r="F10" s="1266"/>
    </row>
    <row r="11" spans="1:14" s="114" customFormat="1" ht="20.100000000000001" customHeight="1">
      <c r="A11" s="621"/>
      <c r="B11" s="1268"/>
      <c r="C11" s="1269"/>
      <c r="D11" s="628"/>
      <c r="E11" s="629"/>
      <c r="F11" s="1266"/>
    </row>
    <row r="12" spans="1:14" s="114" customFormat="1" ht="20.100000000000001" customHeight="1">
      <c r="A12" s="621"/>
      <c r="B12" s="1268"/>
      <c r="C12" s="1269"/>
      <c r="D12" s="628"/>
      <c r="E12" s="629"/>
      <c r="F12" s="1266"/>
    </row>
    <row r="13" spans="1:14" s="114" customFormat="1" ht="20.100000000000001" customHeight="1">
      <c r="A13" s="621"/>
      <c r="B13" s="1268"/>
      <c r="C13" s="1269"/>
      <c r="D13" s="628"/>
      <c r="E13" s="629"/>
      <c r="F13" s="1266"/>
    </row>
    <row r="14" spans="1:14" s="114" customFormat="1" ht="20.100000000000001" customHeight="1" thickBot="1">
      <c r="A14" s="621"/>
      <c r="B14" s="1278"/>
      <c r="C14" s="1279"/>
      <c r="D14" s="630"/>
      <c r="E14" s="631"/>
      <c r="F14" s="1267"/>
    </row>
    <row r="15" spans="1:14" ht="23.25" customHeight="1"/>
    <row r="16" spans="1:14" ht="13.5" customHeight="1">
      <c r="B16" s="193" t="s">
        <v>398</v>
      </c>
      <c r="C16" s="1270" t="s">
        <v>156</v>
      </c>
      <c r="D16" s="1243"/>
      <c r="E16" s="1243"/>
      <c r="F16" s="1243"/>
    </row>
    <row r="17" spans="2:6" ht="13.5" customHeight="1">
      <c r="B17" s="193" t="s">
        <v>399</v>
      </c>
      <c r="C17" s="1270" t="s">
        <v>480</v>
      </c>
      <c r="D17" s="1243"/>
      <c r="E17" s="1243"/>
      <c r="F17" s="1243"/>
    </row>
    <row r="18" spans="2:6" ht="13.5" customHeight="1">
      <c r="B18" s="193" t="s">
        <v>227</v>
      </c>
      <c r="C18" s="1248" t="s">
        <v>473</v>
      </c>
      <c r="D18" s="1243"/>
      <c r="E18" s="1243"/>
      <c r="F18" s="1243"/>
    </row>
    <row r="19" spans="2:6" ht="13.5" customHeight="1">
      <c r="B19" s="193" t="s">
        <v>228</v>
      </c>
      <c r="C19" s="1270" t="s">
        <v>481</v>
      </c>
      <c r="D19" s="1243"/>
      <c r="E19" s="1243"/>
      <c r="F19" s="1243"/>
    </row>
    <row r="20" spans="2:6" ht="21.75" customHeight="1">
      <c r="B20" s="193" t="s">
        <v>225</v>
      </c>
      <c r="C20" s="1271" t="s">
        <v>474</v>
      </c>
      <c r="D20" s="1272"/>
      <c r="E20" s="1272"/>
      <c r="F20" s="1272"/>
    </row>
    <row r="21" spans="2:6" ht="13.5" customHeight="1">
      <c r="B21" s="193" t="s">
        <v>226</v>
      </c>
      <c r="C21" s="1272" t="s">
        <v>532</v>
      </c>
      <c r="D21" s="1273"/>
      <c r="E21" s="1273"/>
      <c r="F21" s="1273"/>
    </row>
    <row r="22" spans="2:6" ht="8.25" customHeight="1" thickBot="1"/>
    <row r="23" spans="2:6">
      <c r="E23" s="1274" t="s">
        <v>281</v>
      </c>
      <c r="F23" s="1275"/>
    </row>
    <row r="24" spans="2:6" ht="12.75" thickBot="1">
      <c r="E24" s="1276"/>
      <c r="F24" s="1277"/>
    </row>
    <row r="25" spans="2:6" ht="8.25" customHeight="1"/>
  </sheetData>
  <mergeCells count="20">
    <mergeCell ref="C19:F19"/>
    <mergeCell ref="C20:F20"/>
    <mergeCell ref="C21:F21"/>
    <mergeCell ref="E23:F24"/>
    <mergeCell ref="B12:C12"/>
    <mergeCell ref="B13:C13"/>
    <mergeCell ref="B14:C14"/>
    <mergeCell ref="C16:F16"/>
    <mergeCell ref="C17:F17"/>
    <mergeCell ref="C18:F18"/>
    <mergeCell ref="B8:C8"/>
    <mergeCell ref="F8:F14"/>
    <mergeCell ref="B9:C9"/>
    <mergeCell ref="B10:C10"/>
    <mergeCell ref="B11:C11"/>
    <mergeCell ref="B1:F1"/>
    <mergeCell ref="B3:F3"/>
    <mergeCell ref="B6:C7"/>
    <mergeCell ref="D6:D7"/>
    <mergeCell ref="E6:F6"/>
  </mergeCells>
  <phoneticPr fontId="26"/>
  <printOptions horizontalCentered="1"/>
  <pageMargins left="0.78740157480314965" right="0.78740157480314965" top="0.78740157480314965" bottom="0.78740157480314965" header="0.51181102362204722" footer="0.51181102362204722"/>
  <pageSetup paperSize="9" scale="83"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F44"/>
  <sheetViews>
    <sheetView showGridLines="0" view="pageBreakPreview" topLeftCell="K7" zoomScale="85" zoomScaleNormal="70" zoomScaleSheetLayoutView="85" workbookViewId="0">
      <selection activeCell="M24" sqref="M24"/>
    </sheetView>
  </sheetViews>
  <sheetFormatPr defaultColWidth="8" defaultRowHeight="11.25"/>
  <cols>
    <col min="1" max="1" width="2.25" style="64" customWidth="1"/>
    <col min="2" max="2" width="2.5" style="64" customWidth="1"/>
    <col min="3" max="3" width="10.625" style="64" customWidth="1"/>
    <col min="4" max="4" width="14.875" style="64" customWidth="1"/>
    <col min="5" max="5" width="13.5" style="64" customWidth="1"/>
    <col min="6" max="6" width="5.125" style="64" bestFit="1" customWidth="1"/>
    <col min="7" max="31" width="12.25" style="64" customWidth="1"/>
    <col min="32" max="32" width="2.25" style="64" customWidth="1"/>
    <col min="33" max="33" width="10.25" style="64" customWidth="1"/>
    <col min="34" max="16384" width="8" style="64"/>
  </cols>
  <sheetData>
    <row r="1" spans="1:32" ht="20.100000000000001" customHeight="1">
      <c r="B1" s="1254" t="s">
        <v>517</v>
      </c>
      <c r="C1" s="985"/>
      <c r="D1" s="985"/>
      <c r="E1" s="985"/>
      <c r="F1" s="985"/>
      <c r="G1" s="985"/>
      <c r="H1" s="985"/>
      <c r="I1" s="985"/>
      <c r="J1" s="985"/>
      <c r="K1" s="985"/>
      <c r="L1" s="985"/>
      <c r="M1" s="985"/>
      <c r="N1" s="985"/>
      <c r="O1" s="985"/>
      <c r="P1" s="985"/>
      <c r="Q1" s="985"/>
      <c r="R1" s="985"/>
      <c r="S1" s="985"/>
      <c r="T1" s="985"/>
      <c r="U1" s="985"/>
      <c r="V1" s="985"/>
      <c r="W1" s="985"/>
      <c r="X1" s="985"/>
      <c r="Y1" s="985"/>
      <c r="Z1" s="985"/>
      <c r="AA1" s="985"/>
      <c r="AB1" s="985"/>
      <c r="AC1" s="985"/>
      <c r="AD1" s="985"/>
      <c r="AE1" s="985"/>
    </row>
    <row r="2" spans="1:32" ht="8.25" customHeight="1">
      <c r="B2" s="242"/>
      <c r="C2" s="241"/>
      <c r="D2" s="243"/>
      <c r="E2" s="244"/>
      <c r="F2" s="244"/>
      <c r="G2" s="244"/>
      <c r="H2" s="244"/>
      <c r="I2" s="244"/>
      <c r="J2" s="244"/>
      <c r="K2" s="241"/>
    </row>
    <row r="3" spans="1:32" ht="20.100000000000001" customHeight="1">
      <c r="B3" s="1105" t="s">
        <v>403</v>
      </c>
      <c r="C3" s="1282"/>
      <c r="D3" s="1282"/>
      <c r="E3" s="1282"/>
      <c r="F3" s="1282"/>
      <c r="G3" s="1282"/>
      <c r="H3" s="1282"/>
      <c r="I3" s="1282"/>
      <c r="J3" s="1282"/>
      <c r="K3" s="1282"/>
      <c r="L3" s="1282"/>
      <c r="M3" s="1282"/>
      <c r="N3" s="1282"/>
      <c r="O3" s="1282"/>
      <c r="P3" s="1282"/>
      <c r="Q3" s="1282"/>
      <c r="R3" s="1282"/>
      <c r="S3" s="1282"/>
      <c r="T3" s="1282"/>
      <c r="U3" s="1282"/>
      <c r="V3" s="1282"/>
      <c r="W3" s="1282"/>
      <c r="X3" s="1282"/>
      <c r="Y3" s="1282"/>
      <c r="Z3" s="1282"/>
      <c r="AA3" s="1282"/>
      <c r="AB3" s="1282"/>
      <c r="AC3" s="1282"/>
      <c r="AD3" s="1282"/>
      <c r="AE3" s="1282"/>
    </row>
    <row r="4" spans="1:32" ht="8.25" customHeight="1">
      <c r="B4" s="66"/>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row>
    <row r="5" spans="1:32" s="382" customFormat="1" ht="20.100000000000001" customHeight="1" thickBot="1">
      <c r="B5" s="393" t="s">
        <v>85</v>
      </c>
      <c r="AE5" s="383" t="s">
        <v>274</v>
      </c>
    </row>
    <row r="6" spans="1:32" s="118" customFormat="1" ht="20.100000000000001" customHeight="1" thickBot="1">
      <c r="A6" s="117"/>
      <c r="B6" s="1283" t="s">
        <v>400</v>
      </c>
      <c r="C6" s="1284"/>
      <c r="D6" s="1284"/>
      <c r="E6" s="1284"/>
      <c r="F6" s="1285"/>
      <c r="G6" s="384" t="s">
        <v>631</v>
      </c>
      <c r="H6" s="384" t="s">
        <v>632</v>
      </c>
      <c r="I6" s="384" t="s">
        <v>633</v>
      </c>
      <c r="J6" s="384" t="s">
        <v>634</v>
      </c>
      <c r="K6" s="384" t="s">
        <v>635</v>
      </c>
      <c r="L6" s="384" t="s">
        <v>636</v>
      </c>
      <c r="M6" s="384" t="s">
        <v>637</v>
      </c>
      <c r="N6" s="384" t="s">
        <v>638</v>
      </c>
      <c r="O6" s="384" t="s">
        <v>639</v>
      </c>
      <c r="P6" s="384" t="s">
        <v>640</v>
      </c>
      <c r="Q6" s="384" t="s">
        <v>641</v>
      </c>
      <c r="R6" s="384" t="s">
        <v>642</v>
      </c>
      <c r="S6" s="384" t="s">
        <v>643</v>
      </c>
      <c r="T6" s="384" t="s">
        <v>644</v>
      </c>
      <c r="U6" s="384" t="s">
        <v>645</v>
      </c>
      <c r="V6" s="384" t="s">
        <v>646</v>
      </c>
      <c r="W6" s="384" t="s">
        <v>647</v>
      </c>
      <c r="X6" s="384" t="s">
        <v>648</v>
      </c>
      <c r="Y6" s="384" t="s">
        <v>649</v>
      </c>
      <c r="Z6" s="384" t="s">
        <v>650</v>
      </c>
      <c r="AA6" s="384" t="s">
        <v>651</v>
      </c>
      <c r="AB6" s="384" t="s">
        <v>652</v>
      </c>
      <c r="AC6" s="384" t="s">
        <v>653</v>
      </c>
      <c r="AD6" s="384" t="s">
        <v>654</v>
      </c>
      <c r="AE6" s="385" t="s">
        <v>283</v>
      </c>
    </row>
    <row r="7" spans="1:32" s="104" customFormat="1" ht="20.100000000000001" customHeight="1" thickBot="1">
      <c r="A7" s="117"/>
      <c r="B7" s="386"/>
      <c r="C7" s="1280" t="s">
        <v>509</v>
      </c>
      <c r="D7" s="1281"/>
      <c r="E7" s="240" t="s">
        <v>200</v>
      </c>
      <c r="F7" s="246" t="s">
        <v>201</v>
      </c>
      <c r="G7" s="632">
        <f t="shared" ref="G7:M7" si="0">G24</f>
        <v>0</v>
      </c>
      <c r="H7" s="632">
        <f t="shared" si="0"/>
        <v>0</v>
      </c>
      <c r="I7" s="632">
        <f t="shared" si="0"/>
        <v>0</v>
      </c>
      <c r="J7" s="633">
        <f t="shared" si="0"/>
        <v>0</v>
      </c>
      <c r="K7" s="633">
        <f t="shared" si="0"/>
        <v>0</v>
      </c>
      <c r="L7" s="633">
        <f t="shared" si="0"/>
        <v>0</v>
      </c>
      <c r="M7" s="633">
        <f t="shared" si="0"/>
        <v>0</v>
      </c>
      <c r="N7" s="633">
        <f t="shared" ref="N7:AC7" si="1">N24</f>
        <v>0</v>
      </c>
      <c r="O7" s="633">
        <f t="shared" si="1"/>
        <v>0</v>
      </c>
      <c r="P7" s="633">
        <f t="shared" si="1"/>
        <v>0</v>
      </c>
      <c r="Q7" s="633">
        <f t="shared" si="1"/>
        <v>0</v>
      </c>
      <c r="R7" s="633">
        <f t="shared" si="1"/>
        <v>0</v>
      </c>
      <c r="S7" s="633">
        <f t="shared" si="1"/>
        <v>0</v>
      </c>
      <c r="T7" s="633">
        <f t="shared" si="1"/>
        <v>0</v>
      </c>
      <c r="U7" s="633">
        <f t="shared" si="1"/>
        <v>0</v>
      </c>
      <c r="V7" s="633">
        <f t="shared" si="1"/>
        <v>0</v>
      </c>
      <c r="W7" s="633">
        <f t="shared" si="1"/>
        <v>0</v>
      </c>
      <c r="X7" s="633">
        <f t="shared" si="1"/>
        <v>0</v>
      </c>
      <c r="Y7" s="633">
        <f t="shared" si="1"/>
        <v>0</v>
      </c>
      <c r="Z7" s="633">
        <f t="shared" si="1"/>
        <v>0</v>
      </c>
      <c r="AA7" s="633">
        <f t="shared" si="1"/>
        <v>0</v>
      </c>
      <c r="AB7" s="633">
        <f t="shared" si="1"/>
        <v>0</v>
      </c>
      <c r="AC7" s="633">
        <f t="shared" si="1"/>
        <v>0</v>
      </c>
      <c r="AD7" s="633">
        <f>AD24</f>
        <v>0</v>
      </c>
      <c r="AE7" s="634">
        <f t="shared" ref="AE7:AE12" si="2">SUM(G7:AD7)</f>
        <v>0</v>
      </c>
    </row>
    <row r="8" spans="1:32" s="104" customFormat="1" ht="20.100000000000001" customHeight="1" thickBot="1">
      <c r="A8" s="117"/>
      <c r="B8" s="386"/>
      <c r="C8" s="248"/>
      <c r="D8" s="464" t="s">
        <v>155</v>
      </c>
      <c r="E8" s="392"/>
      <c r="F8" s="635" t="s">
        <v>276</v>
      </c>
      <c r="G8" s="127">
        <f>G7*$E$8</f>
        <v>0</v>
      </c>
      <c r="H8" s="252">
        <f t="shared" ref="H8:AD8" si="3">H7*$E$8</f>
        <v>0</v>
      </c>
      <c r="I8" s="252">
        <f t="shared" si="3"/>
        <v>0</v>
      </c>
      <c r="J8" s="252">
        <f t="shared" si="3"/>
        <v>0</v>
      </c>
      <c r="K8" s="252">
        <f t="shared" si="3"/>
        <v>0</v>
      </c>
      <c r="L8" s="252">
        <f t="shared" si="3"/>
        <v>0</v>
      </c>
      <c r="M8" s="252">
        <f t="shared" si="3"/>
        <v>0</v>
      </c>
      <c r="N8" s="252">
        <f t="shared" ref="N8:AC8" si="4">N7*$E$8</f>
        <v>0</v>
      </c>
      <c r="O8" s="252">
        <f t="shared" si="4"/>
        <v>0</v>
      </c>
      <c r="P8" s="252">
        <f t="shared" si="4"/>
        <v>0</v>
      </c>
      <c r="Q8" s="252">
        <f t="shared" si="4"/>
        <v>0</v>
      </c>
      <c r="R8" s="252">
        <f t="shared" si="4"/>
        <v>0</v>
      </c>
      <c r="S8" s="252">
        <f t="shared" si="4"/>
        <v>0</v>
      </c>
      <c r="T8" s="252">
        <f t="shared" si="4"/>
        <v>0</v>
      </c>
      <c r="U8" s="252">
        <f t="shared" si="4"/>
        <v>0</v>
      </c>
      <c r="V8" s="252">
        <f t="shared" si="4"/>
        <v>0</v>
      </c>
      <c r="W8" s="252">
        <f t="shared" si="4"/>
        <v>0</v>
      </c>
      <c r="X8" s="252">
        <f t="shared" si="4"/>
        <v>0</v>
      </c>
      <c r="Y8" s="252">
        <f t="shared" si="4"/>
        <v>0</v>
      </c>
      <c r="Z8" s="252">
        <f t="shared" si="4"/>
        <v>0</v>
      </c>
      <c r="AA8" s="252">
        <f t="shared" si="4"/>
        <v>0</v>
      </c>
      <c r="AB8" s="252">
        <f t="shared" si="4"/>
        <v>0</v>
      </c>
      <c r="AC8" s="252">
        <f t="shared" si="4"/>
        <v>0</v>
      </c>
      <c r="AD8" s="252">
        <f t="shared" si="3"/>
        <v>0</v>
      </c>
      <c r="AE8" s="129">
        <f>SUM(G8:AD8)</f>
        <v>0</v>
      </c>
    </row>
    <row r="9" spans="1:32" s="118" customFormat="1" ht="20.100000000000001" customHeight="1" thickBot="1">
      <c r="A9" s="117"/>
      <c r="B9" s="1286" t="s">
        <v>714</v>
      </c>
      <c r="C9" s="1287"/>
      <c r="D9" s="1287"/>
      <c r="E9" s="1287"/>
      <c r="F9" s="381"/>
      <c r="G9" s="253">
        <f>G8</f>
        <v>0</v>
      </c>
      <c r="H9" s="145">
        <f t="shared" ref="H9:AE9" si="5">H8</f>
        <v>0</v>
      </c>
      <c r="I9" s="145">
        <f>I8</f>
        <v>0</v>
      </c>
      <c r="J9" s="145">
        <f t="shared" si="5"/>
        <v>0</v>
      </c>
      <c r="K9" s="145">
        <f t="shared" si="5"/>
        <v>0</v>
      </c>
      <c r="L9" s="145">
        <f t="shared" si="5"/>
        <v>0</v>
      </c>
      <c r="M9" s="145">
        <f t="shared" si="5"/>
        <v>0</v>
      </c>
      <c r="N9" s="145">
        <f t="shared" si="5"/>
        <v>0</v>
      </c>
      <c r="O9" s="145">
        <f t="shared" si="5"/>
        <v>0</v>
      </c>
      <c r="P9" s="145">
        <f t="shared" si="5"/>
        <v>0</v>
      </c>
      <c r="Q9" s="145">
        <f t="shared" si="5"/>
        <v>0</v>
      </c>
      <c r="R9" s="145">
        <f t="shared" si="5"/>
        <v>0</v>
      </c>
      <c r="S9" s="145">
        <f t="shared" si="5"/>
        <v>0</v>
      </c>
      <c r="T9" s="145">
        <f t="shared" si="5"/>
        <v>0</v>
      </c>
      <c r="U9" s="145">
        <f t="shared" si="5"/>
        <v>0</v>
      </c>
      <c r="V9" s="145">
        <f t="shared" si="5"/>
        <v>0</v>
      </c>
      <c r="W9" s="145">
        <f t="shared" si="5"/>
        <v>0</v>
      </c>
      <c r="X9" s="145">
        <f t="shared" si="5"/>
        <v>0</v>
      </c>
      <c r="Y9" s="145">
        <f t="shared" si="5"/>
        <v>0</v>
      </c>
      <c r="Z9" s="145">
        <f t="shared" si="5"/>
        <v>0</v>
      </c>
      <c r="AA9" s="145">
        <f t="shared" si="5"/>
        <v>0</v>
      </c>
      <c r="AB9" s="145">
        <f t="shared" si="5"/>
        <v>0</v>
      </c>
      <c r="AC9" s="145">
        <f t="shared" si="5"/>
        <v>0</v>
      </c>
      <c r="AD9" s="145">
        <f>AD8</f>
        <v>0</v>
      </c>
      <c r="AE9" s="387">
        <f t="shared" si="5"/>
        <v>0</v>
      </c>
    </row>
    <row r="10" spans="1:32" s="104" customFormat="1" ht="20.100000000000001" customHeight="1" thickBot="1">
      <c r="A10" s="117"/>
      <c r="B10" s="386"/>
      <c r="C10" s="1280" t="s">
        <v>503</v>
      </c>
      <c r="D10" s="1281"/>
      <c r="E10" s="240" t="s">
        <v>200</v>
      </c>
      <c r="F10" s="246" t="s">
        <v>201</v>
      </c>
      <c r="G10" s="636">
        <f>G35</f>
        <v>0</v>
      </c>
      <c r="H10" s="636">
        <f t="shared" ref="H10:AE10" si="6">H35</f>
        <v>0</v>
      </c>
      <c r="I10" s="636">
        <f t="shared" si="6"/>
        <v>0</v>
      </c>
      <c r="J10" s="637">
        <f t="shared" si="6"/>
        <v>0</v>
      </c>
      <c r="K10" s="637">
        <f t="shared" si="6"/>
        <v>0</v>
      </c>
      <c r="L10" s="637">
        <f t="shared" si="6"/>
        <v>0</v>
      </c>
      <c r="M10" s="637">
        <f t="shared" si="6"/>
        <v>0</v>
      </c>
      <c r="N10" s="637">
        <f t="shared" si="6"/>
        <v>0</v>
      </c>
      <c r="O10" s="637">
        <f t="shared" si="6"/>
        <v>0</v>
      </c>
      <c r="P10" s="637">
        <f t="shared" si="6"/>
        <v>0</v>
      </c>
      <c r="Q10" s="637">
        <f t="shared" si="6"/>
        <v>0</v>
      </c>
      <c r="R10" s="637">
        <f t="shared" si="6"/>
        <v>0</v>
      </c>
      <c r="S10" s="637">
        <f t="shared" si="6"/>
        <v>0</v>
      </c>
      <c r="T10" s="637">
        <f t="shared" si="6"/>
        <v>0</v>
      </c>
      <c r="U10" s="637">
        <f t="shared" si="6"/>
        <v>0</v>
      </c>
      <c r="V10" s="637">
        <f t="shared" si="6"/>
        <v>0</v>
      </c>
      <c r="W10" s="637">
        <f t="shared" si="6"/>
        <v>0</v>
      </c>
      <c r="X10" s="637">
        <f t="shared" si="6"/>
        <v>0</v>
      </c>
      <c r="Y10" s="637">
        <f t="shared" si="6"/>
        <v>0</v>
      </c>
      <c r="Z10" s="637">
        <f t="shared" si="6"/>
        <v>0</v>
      </c>
      <c r="AA10" s="637">
        <f t="shared" si="6"/>
        <v>0</v>
      </c>
      <c r="AB10" s="637">
        <f t="shared" si="6"/>
        <v>0</v>
      </c>
      <c r="AC10" s="637">
        <f t="shared" si="6"/>
        <v>0</v>
      </c>
      <c r="AD10" s="637">
        <f t="shared" si="6"/>
        <v>0</v>
      </c>
      <c r="AE10" s="391">
        <f t="shared" si="6"/>
        <v>0</v>
      </c>
    </row>
    <row r="11" spans="1:32" s="104" customFormat="1" ht="20.100000000000001" customHeight="1" thickBot="1">
      <c r="A11" s="117"/>
      <c r="B11" s="386"/>
      <c r="C11" s="248"/>
      <c r="D11" s="638" t="s">
        <v>155</v>
      </c>
      <c r="E11" s="392"/>
      <c r="F11" s="247" t="s">
        <v>276</v>
      </c>
      <c r="G11" s="127">
        <f t="shared" ref="G11:M11" si="7">G10*$E$11</f>
        <v>0</v>
      </c>
      <c r="H11" s="252">
        <f t="shared" si="7"/>
        <v>0</v>
      </c>
      <c r="I11" s="252">
        <f t="shared" si="7"/>
        <v>0</v>
      </c>
      <c r="J11" s="252">
        <f t="shared" si="7"/>
        <v>0</v>
      </c>
      <c r="K11" s="252">
        <f t="shared" si="7"/>
        <v>0</v>
      </c>
      <c r="L11" s="252">
        <f t="shared" si="7"/>
        <v>0</v>
      </c>
      <c r="M11" s="252">
        <f t="shared" si="7"/>
        <v>0</v>
      </c>
      <c r="N11" s="252">
        <f t="shared" ref="N11:AC11" si="8">N10*$E$11</f>
        <v>0</v>
      </c>
      <c r="O11" s="252">
        <f t="shared" si="8"/>
        <v>0</v>
      </c>
      <c r="P11" s="252">
        <f t="shared" si="8"/>
        <v>0</v>
      </c>
      <c r="Q11" s="252">
        <f t="shared" si="8"/>
        <v>0</v>
      </c>
      <c r="R11" s="252">
        <f t="shared" si="8"/>
        <v>0</v>
      </c>
      <c r="S11" s="252">
        <f t="shared" si="8"/>
        <v>0</v>
      </c>
      <c r="T11" s="252">
        <f t="shared" si="8"/>
        <v>0</v>
      </c>
      <c r="U11" s="252">
        <f t="shared" si="8"/>
        <v>0</v>
      </c>
      <c r="V11" s="252">
        <f t="shared" si="8"/>
        <v>0</v>
      </c>
      <c r="W11" s="252">
        <f t="shared" si="8"/>
        <v>0</v>
      </c>
      <c r="X11" s="252">
        <f t="shared" si="8"/>
        <v>0</v>
      </c>
      <c r="Y11" s="252">
        <f t="shared" si="8"/>
        <v>0</v>
      </c>
      <c r="Z11" s="252">
        <f t="shared" si="8"/>
        <v>0</v>
      </c>
      <c r="AA11" s="252">
        <f t="shared" si="8"/>
        <v>0</v>
      </c>
      <c r="AB11" s="252">
        <f t="shared" si="8"/>
        <v>0</v>
      </c>
      <c r="AC11" s="252">
        <f t="shared" si="8"/>
        <v>0</v>
      </c>
      <c r="AD11" s="252">
        <f>AD10*$E$11</f>
        <v>0</v>
      </c>
      <c r="AE11" s="129">
        <f t="shared" si="2"/>
        <v>0</v>
      </c>
    </row>
    <row r="12" spans="1:32" s="118" customFormat="1" ht="20.100000000000001" customHeight="1" thickBot="1">
      <c r="A12" s="117"/>
      <c r="B12" s="1286" t="s">
        <v>715</v>
      </c>
      <c r="C12" s="1287"/>
      <c r="D12" s="1287"/>
      <c r="E12" s="1287"/>
      <c r="F12" s="639"/>
      <c r="G12" s="253">
        <f>G11</f>
        <v>0</v>
      </c>
      <c r="H12" s="145">
        <f t="shared" ref="H12:AD12" si="9">H11</f>
        <v>0</v>
      </c>
      <c r="I12" s="145">
        <f t="shared" si="9"/>
        <v>0</v>
      </c>
      <c r="J12" s="145">
        <f t="shared" si="9"/>
        <v>0</v>
      </c>
      <c r="K12" s="145">
        <f t="shared" si="9"/>
        <v>0</v>
      </c>
      <c r="L12" s="145">
        <f t="shared" si="9"/>
        <v>0</v>
      </c>
      <c r="M12" s="145">
        <f t="shared" si="9"/>
        <v>0</v>
      </c>
      <c r="N12" s="145">
        <f t="shared" ref="N12:AC12" si="10">N11</f>
        <v>0</v>
      </c>
      <c r="O12" s="145">
        <f t="shared" si="10"/>
        <v>0</v>
      </c>
      <c r="P12" s="145">
        <f t="shared" si="10"/>
        <v>0</v>
      </c>
      <c r="Q12" s="145">
        <f t="shared" si="10"/>
        <v>0</v>
      </c>
      <c r="R12" s="145">
        <f t="shared" si="10"/>
        <v>0</v>
      </c>
      <c r="S12" s="145">
        <f t="shared" si="10"/>
        <v>0</v>
      </c>
      <c r="T12" s="145">
        <f t="shared" si="10"/>
        <v>0</v>
      </c>
      <c r="U12" s="145">
        <f t="shared" si="10"/>
        <v>0</v>
      </c>
      <c r="V12" s="145">
        <f t="shared" si="10"/>
        <v>0</v>
      </c>
      <c r="W12" s="145">
        <f t="shared" si="10"/>
        <v>0</v>
      </c>
      <c r="X12" s="145">
        <f t="shared" si="10"/>
        <v>0</v>
      </c>
      <c r="Y12" s="145">
        <f t="shared" si="10"/>
        <v>0</v>
      </c>
      <c r="Z12" s="145">
        <f t="shared" si="10"/>
        <v>0</v>
      </c>
      <c r="AA12" s="145">
        <f t="shared" si="10"/>
        <v>0</v>
      </c>
      <c r="AB12" s="145">
        <f t="shared" si="10"/>
        <v>0</v>
      </c>
      <c r="AC12" s="145">
        <f t="shared" si="10"/>
        <v>0</v>
      </c>
      <c r="AD12" s="145">
        <f t="shared" si="9"/>
        <v>0</v>
      </c>
      <c r="AE12" s="387">
        <f t="shared" si="2"/>
        <v>0</v>
      </c>
    </row>
    <row r="13" spans="1:32" s="104" customFormat="1" ht="8.25" customHeight="1">
      <c r="A13" s="160"/>
      <c r="B13" s="160"/>
      <c r="C13" s="389"/>
      <c r="D13" s="389"/>
      <c r="E13" s="388"/>
      <c r="F13" s="389"/>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row>
    <row r="14" spans="1:32" s="104" customFormat="1" ht="13.5" customHeight="1">
      <c r="B14" s="193" t="s">
        <v>401</v>
      </c>
      <c r="C14" s="1291" t="s">
        <v>482</v>
      </c>
      <c r="D14" s="1243"/>
      <c r="E14" s="1243"/>
      <c r="F14" s="1243"/>
      <c r="G14" s="1243"/>
      <c r="H14" s="1243"/>
      <c r="I14" s="1243"/>
      <c r="J14" s="1243"/>
      <c r="K14" s="1243"/>
      <c r="L14" s="1243"/>
      <c r="M14" s="1243"/>
      <c r="N14" s="1243"/>
      <c r="O14" s="1243"/>
      <c r="P14" s="1243"/>
      <c r="Q14" s="1243"/>
      <c r="R14" s="1243"/>
      <c r="S14" s="1243"/>
      <c r="T14" s="1243"/>
      <c r="U14" s="1243"/>
      <c r="V14" s="1243"/>
      <c r="W14" s="1243"/>
      <c r="X14" s="1243"/>
      <c r="Y14" s="1243"/>
      <c r="Z14" s="1243"/>
      <c r="AA14" s="1243"/>
      <c r="AB14" s="1243"/>
      <c r="AC14" s="1243"/>
      <c r="AD14" s="1243"/>
      <c r="AE14" s="1243"/>
      <c r="AF14" s="1243"/>
    </row>
    <row r="15" spans="1:32" s="104" customFormat="1" ht="13.5" customHeight="1">
      <c r="B15" s="193" t="s">
        <v>404</v>
      </c>
      <c r="C15" s="1291" t="s">
        <v>402</v>
      </c>
      <c r="D15" s="1243"/>
      <c r="E15" s="1243"/>
      <c r="F15" s="1243"/>
      <c r="G15" s="1243"/>
      <c r="H15" s="1243"/>
      <c r="I15" s="1243"/>
      <c r="J15" s="1243"/>
      <c r="K15" s="1243"/>
      <c r="L15" s="1243"/>
      <c r="M15" s="1243"/>
      <c r="N15" s="1243"/>
      <c r="O15" s="1243"/>
      <c r="P15" s="1243"/>
      <c r="Q15" s="1243"/>
      <c r="R15" s="1243"/>
      <c r="S15" s="1243"/>
      <c r="T15" s="1243"/>
      <c r="U15" s="1243"/>
      <c r="V15" s="1243"/>
      <c r="W15" s="1243"/>
      <c r="X15" s="1243"/>
      <c r="Y15" s="1243"/>
      <c r="Z15" s="1243"/>
      <c r="AA15" s="1243"/>
      <c r="AB15" s="1243"/>
      <c r="AC15" s="1243"/>
      <c r="AD15" s="1243"/>
      <c r="AE15" s="1243"/>
      <c r="AF15" s="1243"/>
    </row>
    <row r="16" spans="1:32" s="104" customFormat="1" ht="13.5" customHeight="1">
      <c r="B16" s="193" t="s">
        <v>227</v>
      </c>
      <c r="C16" s="1270" t="s">
        <v>480</v>
      </c>
      <c r="D16" s="1243"/>
      <c r="E16" s="1243"/>
      <c r="F16" s="1243"/>
      <c r="G16" s="1243"/>
      <c r="H16" s="1243"/>
      <c r="I16" s="1243"/>
      <c r="J16" s="1243"/>
      <c r="K16" s="1243"/>
      <c r="L16" s="1243"/>
      <c r="M16" s="1243"/>
      <c r="N16" s="1243"/>
      <c r="O16" s="1243"/>
      <c r="P16" s="1243"/>
      <c r="Q16" s="1243"/>
      <c r="R16" s="1243"/>
      <c r="S16" s="1243"/>
      <c r="T16" s="1243"/>
      <c r="U16" s="1243"/>
      <c r="V16" s="1243"/>
      <c r="W16" s="1243"/>
      <c r="X16" s="1243"/>
      <c r="Y16" s="1243"/>
      <c r="Z16" s="1243"/>
      <c r="AA16" s="1243"/>
      <c r="AB16" s="1243"/>
      <c r="AC16" s="1243"/>
      <c r="AD16" s="1243"/>
      <c r="AE16" s="1243"/>
      <c r="AF16" s="1243"/>
    </row>
    <row r="17" spans="1:32" s="104" customFormat="1" ht="13.5" customHeight="1">
      <c r="B17" s="193" t="s">
        <v>228</v>
      </c>
      <c r="C17" s="1248" t="s">
        <v>473</v>
      </c>
      <c r="D17" s="1243"/>
      <c r="E17" s="1243"/>
      <c r="F17" s="1243"/>
      <c r="G17" s="1243"/>
      <c r="H17" s="1243"/>
      <c r="I17" s="1243"/>
      <c r="J17" s="1243"/>
      <c r="K17" s="1243"/>
      <c r="L17" s="1243"/>
      <c r="M17" s="1243"/>
      <c r="N17" s="1243"/>
      <c r="O17" s="1243"/>
      <c r="P17" s="1243"/>
      <c r="Q17" s="1243"/>
      <c r="R17" s="1243"/>
      <c r="S17" s="1243"/>
      <c r="T17" s="1243"/>
      <c r="U17" s="1243"/>
      <c r="V17" s="1243"/>
      <c r="W17" s="1243"/>
      <c r="X17" s="1243"/>
      <c r="Y17" s="1243"/>
      <c r="Z17" s="1243"/>
      <c r="AA17" s="1243"/>
      <c r="AB17" s="1243"/>
      <c r="AC17" s="1243"/>
      <c r="AD17" s="1243"/>
      <c r="AE17" s="1243"/>
      <c r="AF17" s="1243"/>
    </row>
    <row r="18" spans="1:32" s="104" customFormat="1" ht="13.5" customHeight="1">
      <c r="B18" s="193" t="s">
        <v>225</v>
      </c>
      <c r="C18" s="1271" t="s">
        <v>474</v>
      </c>
      <c r="D18" s="1292"/>
      <c r="E18" s="1292"/>
      <c r="F18" s="1292"/>
      <c r="G18" s="1292"/>
      <c r="H18" s="1292"/>
      <c r="I18" s="1292"/>
      <c r="J18" s="1292"/>
      <c r="K18" s="1292"/>
      <c r="L18" s="1292"/>
      <c r="M18" s="1292"/>
      <c r="N18" s="1292"/>
      <c r="O18" s="1292"/>
      <c r="P18" s="1292"/>
      <c r="Q18" s="1292"/>
      <c r="R18" s="1292"/>
      <c r="S18" s="1292"/>
      <c r="T18" s="1292"/>
      <c r="U18" s="1292"/>
      <c r="V18" s="1292"/>
      <c r="W18" s="1292"/>
      <c r="X18" s="1292"/>
      <c r="Y18" s="1292"/>
      <c r="Z18" s="1292"/>
      <c r="AA18" s="1292"/>
      <c r="AB18" s="1292"/>
      <c r="AC18" s="1292"/>
      <c r="AD18" s="1292"/>
      <c r="AE18" s="1292"/>
      <c r="AF18" s="1292"/>
    </row>
    <row r="19" spans="1:32" s="104" customFormat="1" ht="13.5" customHeight="1">
      <c r="B19" s="193" t="s">
        <v>226</v>
      </c>
      <c r="C19" s="1288" t="s">
        <v>534</v>
      </c>
      <c r="D19" s="1243"/>
      <c r="E19" s="1243"/>
      <c r="F19" s="1243"/>
      <c r="G19" s="1243"/>
      <c r="H19" s="1243"/>
      <c r="I19" s="1243"/>
      <c r="J19" s="1243"/>
      <c r="K19" s="1243"/>
      <c r="L19" s="1243"/>
      <c r="M19" s="1243"/>
      <c r="N19" s="1243"/>
      <c r="O19" s="1243"/>
      <c r="P19" s="1243"/>
      <c r="Q19" s="1243"/>
      <c r="R19" s="1243"/>
      <c r="S19" s="1243"/>
      <c r="T19" s="1243"/>
      <c r="U19" s="1243"/>
      <c r="V19" s="1243"/>
      <c r="W19" s="1243"/>
      <c r="X19" s="1243"/>
      <c r="Y19" s="1243"/>
      <c r="Z19" s="1243"/>
      <c r="AA19" s="1243"/>
      <c r="AB19" s="1243"/>
      <c r="AC19" s="1243"/>
      <c r="AD19" s="1243"/>
      <c r="AE19" s="1243"/>
      <c r="AF19" s="1243"/>
    </row>
    <row r="20" spans="1:32" s="104" customFormat="1" ht="15.75" customHeight="1"/>
    <row r="21" spans="1:32" s="640" customFormat="1" ht="14.25">
      <c r="B21" s="641" t="s">
        <v>405</v>
      </c>
      <c r="C21" s="642"/>
      <c r="D21" s="642"/>
      <c r="E21" s="642"/>
      <c r="F21" s="642"/>
      <c r="G21" s="643"/>
      <c r="H21" s="644"/>
      <c r="AD21" s="645"/>
      <c r="AE21" s="645"/>
    </row>
    <row r="22" spans="1:32" s="590" customFormat="1" ht="18" customHeight="1" thickBot="1">
      <c r="A22" s="646"/>
      <c r="B22" s="683" t="s">
        <v>512</v>
      </c>
      <c r="D22" s="640"/>
      <c r="E22" s="640"/>
      <c r="F22" s="640"/>
      <c r="G22" s="647"/>
      <c r="I22" s="648"/>
      <c r="J22" s="648"/>
      <c r="K22" s="648"/>
      <c r="L22" s="648"/>
      <c r="M22" s="648"/>
      <c r="N22" s="648"/>
      <c r="O22" s="648"/>
      <c r="P22" s="648"/>
      <c r="Q22" s="648"/>
      <c r="R22" s="648"/>
      <c r="S22" s="648"/>
      <c r="T22" s="648"/>
      <c r="U22" s="648"/>
      <c r="V22" s="648"/>
      <c r="W22" s="648"/>
      <c r="X22" s="648"/>
      <c r="Y22" s="648"/>
      <c r="Z22" s="648"/>
      <c r="AA22" s="648"/>
      <c r="AB22" s="648"/>
      <c r="AC22" s="648"/>
      <c r="AD22" s="645"/>
      <c r="AE22" s="645"/>
      <c r="AF22" s="648"/>
    </row>
    <row r="23" spans="1:32" s="590" customFormat="1" ht="18" customHeight="1" thickBot="1">
      <c r="A23" s="646"/>
      <c r="B23" s="1289" t="s">
        <v>406</v>
      </c>
      <c r="C23" s="1290"/>
      <c r="D23" s="1290"/>
      <c r="E23" s="1290"/>
      <c r="F23" s="649" t="s">
        <v>362</v>
      </c>
      <c r="G23" s="384" t="s">
        <v>631</v>
      </c>
      <c r="H23" s="384" t="s">
        <v>632</v>
      </c>
      <c r="I23" s="384" t="s">
        <v>633</v>
      </c>
      <c r="J23" s="384" t="s">
        <v>634</v>
      </c>
      <c r="K23" s="384" t="s">
        <v>635</v>
      </c>
      <c r="L23" s="384" t="s">
        <v>636</v>
      </c>
      <c r="M23" s="384" t="s">
        <v>637</v>
      </c>
      <c r="N23" s="384" t="s">
        <v>638</v>
      </c>
      <c r="O23" s="384" t="s">
        <v>639</v>
      </c>
      <c r="P23" s="384" t="s">
        <v>640</v>
      </c>
      <c r="Q23" s="384" t="s">
        <v>641</v>
      </c>
      <c r="R23" s="384" t="s">
        <v>642</v>
      </c>
      <c r="S23" s="384" t="s">
        <v>643</v>
      </c>
      <c r="T23" s="384" t="s">
        <v>644</v>
      </c>
      <c r="U23" s="384" t="s">
        <v>645</v>
      </c>
      <c r="V23" s="384" t="s">
        <v>646</v>
      </c>
      <c r="W23" s="384" t="s">
        <v>647</v>
      </c>
      <c r="X23" s="384" t="s">
        <v>648</v>
      </c>
      <c r="Y23" s="384" t="s">
        <v>649</v>
      </c>
      <c r="Z23" s="384" t="s">
        <v>650</v>
      </c>
      <c r="AA23" s="384" t="s">
        <v>651</v>
      </c>
      <c r="AB23" s="384" t="s">
        <v>652</v>
      </c>
      <c r="AC23" s="384" t="s">
        <v>653</v>
      </c>
      <c r="AD23" s="384" t="s">
        <v>654</v>
      </c>
      <c r="AE23" s="650" t="s">
        <v>407</v>
      </c>
    </row>
    <row r="24" spans="1:32" s="658" customFormat="1" ht="18" customHeight="1">
      <c r="A24" s="651"/>
      <c r="B24" s="652" t="s">
        <v>84</v>
      </c>
      <c r="C24" s="653"/>
      <c r="D24" s="653"/>
      <c r="E24" s="653"/>
      <c r="F24" s="654" t="s">
        <v>408</v>
      </c>
      <c r="G24" s="655">
        <f t="shared" ref="G24:AD24" si="11">SUM(G25:G26,G27:G29)</f>
        <v>0</v>
      </c>
      <c r="H24" s="656">
        <f t="shared" si="11"/>
        <v>0</v>
      </c>
      <c r="I24" s="656">
        <f t="shared" si="11"/>
        <v>0</v>
      </c>
      <c r="J24" s="656">
        <f t="shared" si="11"/>
        <v>0</v>
      </c>
      <c r="K24" s="656">
        <f t="shared" si="11"/>
        <v>0</v>
      </c>
      <c r="L24" s="656">
        <f t="shared" si="11"/>
        <v>0</v>
      </c>
      <c r="M24" s="656">
        <f t="shared" si="11"/>
        <v>0</v>
      </c>
      <c r="N24" s="656">
        <f t="shared" si="11"/>
        <v>0</v>
      </c>
      <c r="O24" s="656">
        <f t="shared" si="11"/>
        <v>0</v>
      </c>
      <c r="P24" s="656">
        <f t="shared" si="11"/>
        <v>0</v>
      </c>
      <c r="Q24" s="656">
        <f t="shared" si="11"/>
        <v>0</v>
      </c>
      <c r="R24" s="656">
        <f t="shared" si="11"/>
        <v>0</v>
      </c>
      <c r="S24" s="656">
        <f t="shared" si="11"/>
        <v>0</v>
      </c>
      <c r="T24" s="656">
        <f t="shared" si="11"/>
        <v>0</v>
      </c>
      <c r="U24" s="656">
        <f t="shared" si="11"/>
        <v>0</v>
      </c>
      <c r="V24" s="656">
        <f t="shared" si="11"/>
        <v>0</v>
      </c>
      <c r="W24" s="656">
        <f t="shared" si="11"/>
        <v>0</v>
      </c>
      <c r="X24" s="656">
        <f t="shared" si="11"/>
        <v>0</v>
      </c>
      <c r="Y24" s="656">
        <f t="shared" si="11"/>
        <v>0</v>
      </c>
      <c r="Z24" s="656">
        <f t="shared" si="11"/>
        <v>0</v>
      </c>
      <c r="AA24" s="656">
        <f t="shared" si="11"/>
        <v>0</v>
      </c>
      <c r="AB24" s="656">
        <f t="shared" si="11"/>
        <v>0</v>
      </c>
      <c r="AC24" s="656">
        <f t="shared" si="11"/>
        <v>0</v>
      </c>
      <c r="AD24" s="655">
        <f t="shared" si="11"/>
        <v>0</v>
      </c>
      <c r="AE24" s="657">
        <f t="shared" ref="AE24:AE29" si="12">SUM(G24:AD24)</f>
        <v>0</v>
      </c>
    </row>
    <row r="25" spans="1:32" s="590" customFormat="1" ht="18" customHeight="1">
      <c r="A25" s="646"/>
      <c r="B25" s="659"/>
      <c r="C25" s="660"/>
      <c r="D25" s="661"/>
      <c r="E25" s="661"/>
      <c r="F25" s="662" t="s">
        <v>408</v>
      </c>
      <c r="G25" s="663">
        <v>0</v>
      </c>
      <c r="H25" s="664">
        <v>0</v>
      </c>
      <c r="I25" s="664">
        <v>0</v>
      </c>
      <c r="J25" s="741"/>
      <c r="K25" s="741"/>
      <c r="L25" s="741"/>
      <c r="M25" s="741"/>
      <c r="N25" s="741"/>
      <c r="O25" s="741"/>
      <c r="P25" s="741"/>
      <c r="Q25" s="741"/>
      <c r="R25" s="741"/>
      <c r="S25" s="741"/>
      <c r="T25" s="741"/>
      <c r="U25" s="741"/>
      <c r="V25" s="741"/>
      <c r="W25" s="741"/>
      <c r="X25" s="741"/>
      <c r="Y25" s="741"/>
      <c r="Z25" s="741"/>
      <c r="AA25" s="741"/>
      <c r="AB25" s="741"/>
      <c r="AC25" s="741"/>
      <c r="AD25" s="742"/>
      <c r="AE25" s="665">
        <f t="shared" si="12"/>
        <v>0</v>
      </c>
    </row>
    <row r="26" spans="1:32" s="590" customFormat="1" ht="18" customHeight="1">
      <c r="A26" s="646"/>
      <c r="B26" s="659"/>
      <c r="C26" s="666"/>
      <c r="D26" s="661"/>
      <c r="E26" s="661"/>
      <c r="F26" s="662" t="s">
        <v>408</v>
      </c>
      <c r="G26" s="663">
        <v>0</v>
      </c>
      <c r="H26" s="664">
        <v>0</v>
      </c>
      <c r="I26" s="664">
        <v>0</v>
      </c>
      <c r="J26" s="741"/>
      <c r="K26" s="741"/>
      <c r="L26" s="741"/>
      <c r="M26" s="741"/>
      <c r="N26" s="741"/>
      <c r="O26" s="741"/>
      <c r="P26" s="741"/>
      <c r="Q26" s="741"/>
      <c r="R26" s="741"/>
      <c r="S26" s="741"/>
      <c r="T26" s="741"/>
      <c r="U26" s="741"/>
      <c r="V26" s="741"/>
      <c r="W26" s="741"/>
      <c r="X26" s="741"/>
      <c r="Y26" s="741"/>
      <c r="Z26" s="741"/>
      <c r="AA26" s="741"/>
      <c r="AB26" s="741"/>
      <c r="AC26" s="741"/>
      <c r="AD26" s="742"/>
      <c r="AE26" s="665">
        <f t="shared" si="12"/>
        <v>0</v>
      </c>
    </row>
    <row r="27" spans="1:32" s="590" customFormat="1" ht="18" customHeight="1">
      <c r="A27" s="646"/>
      <c r="B27" s="659"/>
      <c r="C27" s="666"/>
      <c r="D27" s="661"/>
      <c r="E27" s="661"/>
      <c r="F27" s="662" t="s">
        <v>408</v>
      </c>
      <c r="G27" s="663">
        <v>0</v>
      </c>
      <c r="H27" s="664">
        <v>0</v>
      </c>
      <c r="I27" s="664">
        <v>0</v>
      </c>
      <c r="J27" s="741"/>
      <c r="K27" s="741"/>
      <c r="L27" s="741"/>
      <c r="M27" s="741"/>
      <c r="N27" s="741"/>
      <c r="O27" s="741"/>
      <c r="P27" s="741"/>
      <c r="Q27" s="741"/>
      <c r="R27" s="741"/>
      <c r="S27" s="741"/>
      <c r="T27" s="741"/>
      <c r="U27" s="741"/>
      <c r="V27" s="741"/>
      <c r="W27" s="741"/>
      <c r="X27" s="741"/>
      <c r="Y27" s="741"/>
      <c r="Z27" s="741"/>
      <c r="AA27" s="741"/>
      <c r="AB27" s="741"/>
      <c r="AC27" s="741"/>
      <c r="AD27" s="742"/>
      <c r="AE27" s="665">
        <f t="shared" si="12"/>
        <v>0</v>
      </c>
    </row>
    <row r="28" spans="1:32" s="590" customFormat="1" ht="18" customHeight="1">
      <c r="A28" s="646"/>
      <c r="B28" s="659"/>
      <c r="C28" s="666"/>
      <c r="D28" s="661"/>
      <c r="E28" s="661"/>
      <c r="F28" s="662" t="s">
        <v>408</v>
      </c>
      <c r="G28" s="663">
        <v>0</v>
      </c>
      <c r="H28" s="664">
        <v>0</v>
      </c>
      <c r="I28" s="664">
        <v>0</v>
      </c>
      <c r="J28" s="741"/>
      <c r="K28" s="741"/>
      <c r="L28" s="741"/>
      <c r="M28" s="741"/>
      <c r="N28" s="741"/>
      <c r="O28" s="741"/>
      <c r="P28" s="741"/>
      <c r="Q28" s="741"/>
      <c r="R28" s="741"/>
      <c r="S28" s="741"/>
      <c r="T28" s="741"/>
      <c r="U28" s="741"/>
      <c r="V28" s="741"/>
      <c r="W28" s="741"/>
      <c r="X28" s="741"/>
      <c r="Y28" s="741"/>
      <c r="Z28" s="741"/>
      <c r="AA28" s="741"/>
      <c r="AB28" s="741"/>
      <c r="AC28" s="741"/>
      <c r="AD28" s="742"/>
      <c r="AE28" s="665">
        <f t="shared" si="12"/>
        <v>0</v>
      </c>
    </row>
    <row r="29" spans="1:32" s="590" customFormat="1" ht="18" customHeight="1" thickBot="1">
      <c r="A29" s="646"/>
      <c r="B29" s="669"/>
      <c r="C29" s="670"/>
      <c r="D29" s="671"/>
      <c r="E29" s="671"/>
      <c r="F29" s="672" t="s">
        <v>408</v>
      </c>
      <c r="G29" s="687">
        <v>0</v>
      </c>
      <c r="H29" s="688">
        <v>0</v>
      </c>
      <c r="I29" s="688">
        <v>0</v>
      </c>
      <c r="J29" s="743"/>
      <c r="K29" s="743"/>
      <c r="L29" s="743"/>
      <c r="M29" s="743"/>
      <c r="N29" s="743"/>
      <c r="O29" s="743"/>
      <c r="P29" s="743"/>
      <c r="Q29" s="743"/>
      <c r="R29" s="743"/>
      <c r="S29" s="743"/>
      <c r="T29" s="743"/>
      <c r="U29" s="743"/>
      <c r="V29" s="743"/>
      <c r="W29" s="743"/>
      <c r="X29" s="743"/>
      <c r="Y29" s="743"/>
      <c r="Z29" s="743"/>
      <c r="AA29" s="743"/>
      <c r="AB29" s="743"/>
      <c r="AC29" s="743"/>
      <c r="AD29" s="744"/>
      <c r="AE29" s="675">
        <f t="shared" si="12"/>
        <v>0</v>
      </c>
    </row>
    <row r="30" spans="1:32" s="590" customFormat="1" ht="12">
      <c r="A30" s="646"/>
      <c r="B30" s="676" t="s">
        <v>401</v>
      </c>
      <c r="C30" s="677" t="s">
        <v>533</v>
      </c>
      <c r="D30" s="678"/>
      <c r="E30" s="678"/>
      <c r="F30" s="679"/>
      <c r="G30" s="680"/>
      <c r="H30" s="680"/>
      <c r="I30" s="680"/>
      <c r="J30" s="680"/>
      <c r="K30" s="680"/>
      <c r="L30" s="680"/>
      <c r="M30" s="680"/>
      <c r="N30" s="680"/>
      <c r="O30" s="680"/>
      <c r="P30" s="680"/>
      <c r="Q30" s="680"/>
      <c r="R30" s="680"/>
      <c r="S30" s="680"/>
      <c r="T30" s="680"/>
      <c r="U30" s="680"/>
      <c r="V30" s="680"/>
      <c r="W30" s="680"/>
      <c r="X30" s="680"/>
      <c r="Y30" s="680"/>
      <c r="Z30" s="645"/>
      <c r="AA30" s="645"/>
      <c r="AB30" s="645"/>
      <c r="AC30" s="645"/>
      <c r="AD30" s="680"/>
    </row>
    <row r="31" spans="1:32" s="590" customFormat="1" ht="12">
      <c r="A31" s="646"/>
      <c r="B31" s="676" t="s">
        <v>404</v>
      </c>
      <c r="C31" s="677" t="s">
        <v>409</v>
      </c>
      <c r="D31" s="678"/>
      <c r="E31" s="678"/>
      <c r="F31" s="679"/>
      <c r="G31" s="680"/>
      <c r="H31" s="680"/>
      <c r="I31" s="680"/>
      <c r="J31" s="680"/>
      <c r="K31" s="680"/>
      <c r="L31" s="680"/>
      <c r="M31" s="680"/>
      <c r="N31" s="680"/>
      <c r="O31" s="680"/>
      <c r="P31" s="680"/>
      <c r="Q31" s="680"/>
      <c r="R31" s="680"/>
      <c r="S31" s="680"/>
      <c r="T31" s="680"/>
      <c r="U31" s="680"/>
      <c r="V31" s="680"/>
      <c r="W31" s="680"/>
      <c r="X31" s="680"/>
      <c r="Y31" s="680"/>
      <c r="Z31" s="645"/>
      <c r="AA31" s="645"/>
      <c r="AB31" s="645"/>
      <c r="AC31" s="645"/>
      <c r="AD31" s="680"/>
    </row>
    <row r="32" spans="1:32" s="590" customFormat="1" ht="18" customHeight="1">
      <c r="A32" s="646"/>
      <c r="B32" s="681"/>
      <c r="C32" s="642"/>
      <c r="D32" s="678"/>
      <c r="E32" s="678"/>
      <c r="F32" s="678"/>
      <c r="H32" s="655"/>
      <c r="I32" s="682"/>
      <c r="J32" s="682"/>
      <c r="K32" s="682"/>
      <c r="L32" s="682"/>
      <c r="M32" s="682"/>
      <c r="N32" s="682"/>
      <c r="O32" s="682"/>
      <c r="P32" s="682"/>
      <c r="Q32" s="682"/>
      <c r="R32" s="682"/>
      <c r="S32" s="682"/>
      <c r="T32" s="682"/>
      <c r="U32" s="682"/>
      <c r="V32" s="682"/>
      <c r="W32" s="682"/>
      <c r="X32" s="682"/>
      <c r="Y32" s="682"/>
      <c r="Z32" s="682"/>
      <c r="AA32" s="682"/>
      <c r="AB32" s="682"/>
      <c r="AC32" s="682"/>
      <c r="AD32" s="645"/>
      <c r="AE32" s="645"/>
      <c r="AF32" s="682"/>
    </row>
    <row r="33" spans="1:32" s="590" customFormat="1" ht="18" customHeight="1" thickBot="1">
      <c r="A33" s="646"/>
      <c r="B33" s="683" t="s">
        <v>505</v>
      </c>
      <c r="C33" s="642"/>
      <c r="D33" s="642"/>
      <c r="E33" s="678"/>
      <c r="F33" s="678"/>
      <c r="G33" s="678"/>
      <c r="H33" s="679"/>
      <c r="I33" s="680"/>
      <c r="J33" s="680"/>
      <c r="K33" s="680"/>
      <c r="L33" s="680"/>
      <c r="M33" s="680"/>
      <c r="N33" s="680"/>
      <c r="O33" s="680"/>
      <c r="P33" s="680"/>
      <c r="Q33" s="680"/>
      <c r="R33" s="680"/>
      <c r="S33" s="680"/>
      <c r="T33" s="680"/>
      <c r="U33" s="680"/>
      <c r="V33" s="680"/>
      <c r="W33" s="680"/>
      <c r="X33" s="680"/>
      <c r="Y33" s="680"/>
      <c r="Z33" s="680"/>
      <c r="AA33" s="680"/>
      <c r="AB33" s="680"/>
      <c r="AC33" s="680"/>
      <c r="AD33" s="645"/>
      <c r="AE33" s="645"/>
      <c r="AF33" s="680"/>
    </row>
    <row r="34" spans="1:32" s="590" customFormat="1" ht="18" customHeight="1" thickBot="1">
      <c r="A34" s="646"/>
      <c r="B34" s="1289" t="s">
        <v>406</v>
      </c>
      <c r="C34" s="1290"/>
      <c r="D34" s="1290"/>
      <c r="E34" s="1290"/>
      <c r="F34" s="649" t="s">
        <v>362</v>
      </c>
      <c r="G34" s="384" t="s">
        <v>631</v>
      </c>
      <c r="H34" s="384" t="s">
        <v>632</v>
      </c>
      <c r="I34" s="384" t="s">
        <v>633</v>
      </c>
      <c r="J34" s="384" t="s">
        <v>634</v>
      </c>
      <c r="K34" s="384" t="s">
        <v>635</v>
      </c>
      <c r="L34" s="384" t="s">
        <v>636</v>
      </c>
      <c r="M34" s="384" t="s">
        <v>637</v>
      </c>
      <c r="N34" s="384" t="s">
        <v>638</v>
      </c>
      <c r="O34" s="384" t="s">
        <v>639</v>
      </c>
      <c r="P34" s="384" t="s">
        <v>640</v>
      </c>
      <c r="Q34" s="384" t="s">
        <v>641</v>
      </c>
      <c r="R34" s="384" t="s">
        <v>642</v>
      </c>
      <c r="S34" s="384" t="s">
        <v>643</v>
      </c>
      <c r="T34" s="384" t="s">
        <v>644</v>
      </c>
      <c r="U34" s="384" t="s">
        <v>645</v>
      </c>
      <c r="V34" s="384" t="s">
        <v>646</v>
      </c>
      <c r="W34" s="384" t="s">
        <v>647</v>
      </c>
      <c r="X34" s="384" t="s">
        <v>648</v>
      </c>
      <c r="Y34" s="384" t="s">
        <v>649</v>
      </c>
      <c r="Z34" s="384" t="s">
        <v>650</v>
      </c>
      <c r="AA34" s="384" t="s">
        <v>651</v>
      </c>
      <c r="AB34" s="384" t="s">
        <v>652</v>
      </c>
      <c r="AC34" s="384" t="s">
        <v>653</v>
      </c>
      <c r="AD34" s="384" t="s">
        <v>654</v>
      </c>
      <c r="AE34" s="650" t="s">
        <v>407</v>
      </c>
    </row>
    <row r="35" spans="1:32" s="658" customFormat="1" ht="18" customHeight="1">
      <c r="A35" s="651"/>
      <c r="B35" s="652" t="s">
        <v>410</v>
      </c>
      <c r="C35" s="653"/>
      <c r="D35" s="653"/>
      <c r="E35" s="684"/>
      <c r="F35" s="654" t="s">
        <v>408</v>
      </c>
      <c r="G35" s="655">
        <f t="shared" ref="G35:AD35" si="13">SUM(G36:G37,G38:G40)</f>
        <v>0</v>
      </c>
      <c r="H35" s="656">
        <f t="shared" si="13"/>
        <v>0</v>
      </c>
      <c r="I35" s="656">
        <f t="shared" si="13"/>
        <v>0</v>
      </c>
      <c r="J35" s="656">
        <f t="shared" si="13"/>
        <v>0</v>
      </c>
      <c r="K35" s="656">
        <f t="shared" si="13"/>
        <v>0</v>
      </c>
      <c r="L35" s="656">
        <f t="shared" si="13"/>
        <v>0</v>
      </c>
      <c r="M35" s="656">
        <f t="shared" si="13"/>
        <v>0</v>
      </c>
      <c r="N35" s="656">
        <f t="shared" si="13"/>
        <v>0</v>
      </c>
      <c r="O35" s="656">
        <f t="shared" si="13"/>
        <v>0</v>
      </c>
      <c r="P35" s="656">
        <f t="shared" si="13"/>
        <v>0</v>
      </c>
      <c r="Q35" s="656">
        <f t="shared" si="13"/>
        <v>0</v>
      </c>
      <c r="R35" s="656">
        <f t="shared" si="13"/>
        <v>0</v>
      </c>
      <c r="S35" s="656">
        <f t="shared" si="13"/>
        <v>0</v>
      </c>
      <c r="T35" s="656">
        <f t="shared" si="13"/>
        <v>0</v>
      </c>
      <c r="U35" s="656">
        <f t="shared" si="13"/>
        <v>0</v>
      </c>
      <c r="V35" s="656">
        <f t="shared" si="13"/>
        <v>0</v>
      </c>
      <c r="W35" s="656">
        <f t="shared" si="13"/>
        <v>0</v>
      </c>
      <c r="X35" s="656">
        <f t="shared" si="13"/>
        <v>0</v>
      </c>
      <c r="Y35" s="656">
        <f t="shared" si="13"/>
        <v>0</v>
      </c>
      <c r="Z35" s="656">
        <f t="shared" si="13"/>
        <v>0</v>
      </c>
      <c r="AA35" s="656">
        <f t="shared" si="13"/>
        <v>0</v>
      </c>
      <c r="AB35" s="656">
        <f t="shared" si="13"/>
        <v>0</v>
      </c>
      <c r="AC35" s="656">
        <f t="shared" si="13"/>
        <v>0</v>
      </c>
      <c r="AD35" s="655">
        <f t="shared" si="13"/>
        <v>0</v>
      </c>
      <c r="AE35" s="657">
        <f t="shared" ref="AE35:AE40" si="14">SUM(G35:AD35)</f>
        <v>0</v>
      </c>
    </row>
    <row r="36" spans="1:32" s="590" customFormat="1" ht="18" customHeight="1">
      <c r="A36" s="646"/>
      <c r="B36" s="659"/>
      <c r="C36" s="660"/>
      <c r="D36" s="661"/>
      <c r="E36" s="685"/>
      <c r="F36" s="662" t="s">
        <v>408</v>
      </c>
      <c r="G36" s="742"/>
      <c r="H36" s="741"/>
      <c r="I36" s="741"/>
      <c r="J36" s="741"/>
      <c r="K36" s="741"/>
      <c r="L36" s="741"/>
      <c r="M36" s="741"/>
      <c r="N36" s="741"/>
      <c r="O36" s="741"/>
      <c r="P36" s="741"/>
      <c r="Q36" s="741"/>
      <c r="R36" s="741"/>
      <c r="S36" s="741"/>
      <c r="T36" s="741"/>
      <c r="U36" s="741"/>
      <c r="V36" s="741"/>
      <c r="W36" s="741"/>
      <c r="X36" s="741"/>
      <c r="Y36" s="741"/>
      <c r="Z36" s="741"/>
      <c r="AA36" s="741"/>
      <c r="AB36" s="741"/>
      <c r="AC36" s="741"/>
      <c r="AD36" s="742"/>
      <c r="AE36" s="665">
        <f t="shared" si="14"/>
        <v>0</v>
      </c>
    </row>
    <row r="37" spans="1:32" s="590" customFormat="1" ht="18" customHeight="1">
      <c r="A37" s="646"/>
      <c r="B37" s="659"/>
      <c r="C37" s="746"/>
      <c r="D37" s="747"/>
      <c r="E37" s="748"/>
      <c r="F37" s="662" t="s">
        <v>408</v>
      </c>
      <c r="G37" s="742"/>
      <c r="H37" s="741"/>
      <c r="I37" s="741"/>
      <c r="J37" s="741"/>
      <c r="K37" s="741"/>
      <c r="L37" s="741"/>
      <c r="M37" s="741"/>
      <c r="N37" s="741"/>
      <c r="O37" s="741"/>
      <c r="P37" s="741"/>
      <c r="Q37" s="741"/>
      <c r="R37" s="741"/>
      <c r="S37" s="741"/>
      <c r="T37" s="741"/>
      <c r="U37" s="741"/>
      <c r="V37" s="741"/>
      <c r="W37" s="741"/>
      <c r="X37" s="741"/>
      <c r="Y37" s="741"/>
      <c r="Z37" s="741"/>
      <c r="AA37" s="741"/>
      <c r="AB37" s="741"/>
      <c r="AC37" s="741"/>
      <c r="AD37" s="742"/>
      <c r="AE37" s="665">
        <f t="shared" si="14"/>
        <v>0</v>
      </c>
    </row>
    <row r="38" spans="1:32" s="590" customFormat="1" ht="18" customHeight="1">
      <c r="A38" s="646"/>
      <c r="B38" s="659"/>
      <c r="C38" s="746"/>
      <c r="D38" s="747"/>
      <c r="E38" s="748"/>
      <c r="F38" s="662" t="s">
        <v>408</v>
      </c>
      <c r="G38" s="742"/>
      <c r="H38" s="741"/>
      <c r="I38" s="741"/>
      <c r="J38" s="741"/>
      <c r="K38" s="741"/>
      <c r="L38" s="741"/>
      <c r="M38" s="741"/>
      <c r="N38" s="741"/>
      <c r="O38" s="741"/>
      <c r="P38" s="741"/>
      <c r="Q38" s="741"/>
      <c r="R38" s="741"/>
      <c r="S38" s="741"/>
      <c r="T38" s="741"/>
      <c r="U38" s="741"/>
      <c r="V38" s="741"/>
      <c r="W38" s="741"/>
      <c r="X38" s="741"/>
      <c r="Y38" s="741"/>
      <c r="Z38" s="741"/>
      <c r="AA38" s="741"/>
      <c r="AB38" s="741"/>
      <c r="AC38" s="741"/>
      <c r="AD38" s="742"/>
      <c r="AE38" s="665">
        <f t="shared" si="14"/>
        <v>0</v>
      </c>
    </row>
    <row r="39" spans="1:32" s="590" customFormat="1" ht="18" customHeight="1">
      <c r="A39" s="646"/>
      <c r="B39" s="659"/>
      <c r="C39" s="746"/>
      <c r="D39" s="747"/>
      <c r="E39" s="748"/>
      <c r="F39" s="662" t="s">
        <v>408</v>
      </c>
      <c r="G39" s="742"/>
      <c r="H39" s="741"/>
      <c r="I39" s="741"/>
      <c r="J39" s="741"/>
      <c r="K39" s="741"/>
      <c r="L39" s="741"/>
      <c r="M39" s="741"/>
      <c r="N39" s="741"/>
      <c r="O39" s="741"/>
      <c r="P39" s="741"/>
      <c r="Q39" s="741"/>
      <c r="R39" s="741"/>
      <c r="S39" s="741"/>
      <c r="T39" s="741"/>
      <c r="U39" s="741"/>
      <c r="V39" s="741"/>
      <c r="W39" s="741"/>
      <c r="X39" s="741"/>
      <c r="Y39" s="741"/>
      <c r="Z39" s="741"/>
      <c r="AA39" s="741"/>
      <c r="AB39" s="741"/>
      <c r="AC39" s="741"/>
      <c r="AD39" s="742"/>
      <c r="AE39" s="665">
        <f t="shared" si="14"/>
        <v>0</v>
      </c>
    </row>
    <row r="40" spans="1:32" s="590" customFormat="1" ht="18" customHeight="1" thickBot="1">
      <c r="A40" s="646"/>
      <c r="B40" s="745"/>
      <c r="C40" s="670"/>
      <c r="D40" s="671"/>
      <c r="E40" s="686"/>
      <c r="F40" s="672" t="s">
        <v>408</v>
      </c>
      <c r="G40" s="744"/>
      <c r="H40" s="743"/>
      <c r="I40" s="743"/>
      <c r="J40" s="743"/>
      <c r="K40" s="743"/>
      <c r="L40" s="743"/>
      <c r="M40" s="743"/>
      <c r="N40" s="743"/>
      <c r="O40" s="743"/>
      <c r="P40" s="743"/>
      <c r="Q40" s="743"/>
      <c r="R40" s="743"/>
      <c r="S40" s="743"/>
      <c r="T40" s="743"/>
      <c r="U40" s="743"/>
      <c r="V40" s="743"/>
      <c r="W40" s="743"/>
      <c r="X40" s="743"/>
      <c r="Y40" s="743"/>
      <c r="Z40" s="743"/>
      <c r="AA40" s="743"/>
      <c r="AB40" s="743"/>
      <c r="AC40" s="743"/>
      <c r="AD40" s="744"/>
      <c r="AE40" s="675">
        <f t="shared" si="14"/>
        <v>0</v>
      </c>
    </row>
    <row r="41" spans="1:32" ht="19.5" customHeight="1" thickBot="1"/>
    <row r="42" spans="1:32" s="104" customFormat="1" ht="13.5">
      <c r="A42" s="190"/>
      <c r="B42" s="190"/>
      <c r="C42" s="190"/>
      <c r="AB42" s="1236" t="s">
        <v>281</v>
      </c>
      <c r="AC42" s="1237"/>
      <c r="AD42" s="1237"/>
      <c r="AE42" s="1238"/>
    </row>
    <row r="43" spans="1:32" s="104" customFormat="1" ht="12" customHeight="1" thickBot="1">
      <c r="AB43" s="1239"/>
      <c r="AC43" s="1240"/>
      <c r="AD43" s="1240"/>
      <c r="AE43" s="1241"/>
    </row>
    <row r="44" spans="1:32" ht="20.100000000000001" customHeight="1"/>
  </sheetData>
  <mergeCells count="16">
    <mergeCell ref="C10:D10"/>
    <mergeCell ref="AB42:AE43"/>
    <mergeCell ref="B1:AE1"/>
    <mergeCell ref="B3:AE3"/>
    <mergeCell ref="B6:F6"/>
    <mergeCell ref="C7:D7"/>
    <mergeCell ref="B9:E9"/>
    <mergeCell ref="C19:AF19"/>
    <mergeCell ref="B23:E23"/>
    <mergeCell ref="B34:E34"/>
    <mergeCell ref="B12:E12"/>
    <mergeCell ref="C14:AF14"/>
    <mergeCell ref="C15:AF15"/>
    <mergeCell ref="C16:AF16"/>
    <mergeCell ref="C17:AF17"/>
    <mergeCell ref="C18:AF18"/>
  </mergeCells>
  <phoneticPr fontId="26"/>
  <printOptions horizontalCentered="1"/>
  <pageMargins left="0.78740157480314965" right="0.78740157480314965" top="0.98425196850393704" bottom="0.98425196850393704" header="0.51181102362204722" footer="0.51181102362204722"/>
  <pageSetup paperSize="8" scale="54" fitToHeight="0"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4"/>
  <sheetViews>
    <sheetView view="pageBreakPreview" topLeftCell="A7" zoomScale="85" zoomScaleNormal="55" workbookViewId="0">
      <selection activeCell="M24" sqref="M24"/>
    </sheetView>
  </sheetViews>
  <sheetFormatPr defaultRowHeight="12"/>
  <cols>
    <col min="1" max="4" width="2.625" style="111" customWidth="1"/>
    <col min="5" max="5" width="40.625" style="111" customWidth="1"/>
    <col min="6" max="6" width="15.625" style="111" customWidth="1"/>
    <col min="7" max="7" width="19.125" style="111" customWidth="1"/>
    <col min="8" max="8" width="13.625" style="111" customWidth="1"/>
    <col min="9" max="10" width="20.625" style="111" customWidth="1"/>
    <col min="11" max="11" width="2.625" style="111" customWidth="1"/>
    <col min="12" max="24" width="12.625" style="111" customWidth="1"/>
    <col min="25" max="25" width="3.125" style="111" customWidth="1"/>
    <col min="26" max="39" width="12.625" style="111" customWidth="1"/>
    <col min="40" max="59" width="13.625" style="111" customWidth="1"/>
    <col min="60" max="16384" width="9" style="111"/>
  </cols>
  <sheetData>
    <row r="1" spans="1:17" s="104" customFormat="1" ht="20.100000000000001" customHeight="1">
      <c r="B1" s="1254" t="s">
        <v>518</v>
      </c>
      <c r="C1" s="1293"/>
      <c r="D1" s="1293"/>
      <c r="E1" s="1293"/>
      <c r="F1" s="1293"/>
      <c r="G1" s="1293"/>
      <c r="H1" s="1293"/>
      <c r="I1" s="1293"/>
      <c r="J1" s="1293"/>
      <c r="K1" s="106"/>
      <c r="L1" s="106"/>
      <c r="M1" s="106"/>
      <c r="N1" s="106"/>
    </row>
    <row r="2" spans="1:17" s="104" customFormat="1" ht="9.9499999999999993" customHeight="1">
      <c r="A2" s="105"/>
      <c r="B2" s="106"/>
      <c r="C2" s="106"/>
      <c r="D2" s="106"/>
      <c r="E2" s="107"/>
      <c r="F2" s="108"/>
      <c r="G2" s="108"/>
      <c r="H2" s="108"/>
      <c r="I2" s="108"/>
      <c r="J2" s="108"/>
      <c r="K2" s="106"/>
    </row>
    <row r="3" spans="1:17" s="197" customFormat="1" ht="20.100000000000001" customHeight="1">
      <c r="A3" s="195"/>
      <c r="B3" s="1064" t="s">
        <v>411</v>
      </c>
      <c r="C3" s="1064"/>
      <c r="D3" s="1064"/>
      <c r="E3" s="1064"/>
      <c r="F3" s="1064"/>
      <c r="G3" s="1064"/>
      <c r="H3" s="1064"/>
      <c r="I3" s="1064"/>
      <c r="J3" s="1064"/>
      <c r="K3" s="191"/>
      <c r="L3" s="191"/>
      <c r="M3" s="191"/>
      <c r="N3" s="191"/>
      <c r="O3" s="196"/>
      <c r="P3" s="196"/>
      <c r="Q3" s="196"/>
    </row>
    <row r="4" spans="1:17" ht="8.25" customHeight="1" thickBot="1">
      <c r="A4" s="191"/>
      <c r="B4" s="191"/>
      <c r="C4" s="191"/>
      <c r="D4" s="191"/>
      <c r="E4" s="191"/>
      <c r="F4" s="191"/>
      <c r="G4" s="191"/>
      <c r="H4" s="191"/>
      <c r="I4" s="191"/>
      <c r="J4" s="191"/>
      <c r="K4" s="191"/>
      <c r="L4" s="191"/>
      <c r="M4" s="191"/>
      <c r="N4" s="191"/>
    </row>
    <row r="5" spans="1:17" ht="31.5" customHeight="1">
      <c r="B5" s="1294" t="s">
        <v>198</v>
      </c>
      <c r="C5" s="1295"/>
      <c r="D5" s="1295"/>
      <c r="E5" s="1296"/>
      <c r="F5" s="198" t="s">
        <v>157</v>
      </c>
      <c r="G5" s="749" t="s">
        <v>519</v>
      </c>
      <c r="H5" s="1300" t="s">
        <v>412</v>
      </c>
      <c r="I5" s="1295"/>
      <c r="J5" s="1301"/>
      <c r="K5" s="199"/>
    </row>
    <row r="6" spans="1:17" ht="20.100000000000001" customHeight="1" thickBot="1">
      <c r="B6" s="1297"/>
      <c r="C6" s="1298"/>
      <c r="D6" s="1298"/>
      <c r="E6" s="1299"/>
      <c r="F6" s="200" t="s">
        <v>158</v>
      </c>
      <c r="G6" s="200" t="s">
        <v>192</v>
      </c>
      <c r="H6" s="1302"/>
      <c r="I6" s="1298"/>
      <c r="J6" s="1303"/>
      <c r="K6" s="199"/>
    </row>
    <row r="7" spans="1:17" s="62" customFormat="1" ht="20.100000000000001" customHeight="1">
      <c r="A7" s="283"/>
      <c r="B7" s="284"/>
      <c r="C7" s="817"/>
      <c r="D7" s="809" t="s">
        <v>413</v>
      </c>
      <c r="E7" s="810"/>
      <c r="F7" s="811"/>
      <c r="G7" s="811"/>
      <c r="H7" s="1304"/>
      <c r="I7" s="1305"/>
      <c r="J7" s="1306"/>
      <c r="K7" s="199"/>
    </row>
    <row r="8" spans="1:17" s="62" customFormat="1" ht="20.100000000000001" customHeight="1">
      <c r="A8" s="283"/>
      <c r="B8" s="284"/>
      <c r="C8" s="817"/>
      <c r="D8" s="812" t="s">
        <v>413</v>
      </c>
      <c r="E8" s="813"/>
      <c r="F8" s="814"/>
      <c r="G8" s="814"/>
      <c r="H8" s="1307"/>
      <c r="I8" s="1308"/>
      <c r="J8" s="1309"/>
      <c r="K8" s="199"/>
    </row>
    <row r="9" spans="1:17" s="62" customFormat="1" ht="20.100000000000001" customHeight="1">
      <c r="A9" s="283"/>
      <c r="B9" s="284"/>
      <c r="C9" s="818" t="s">
        <v>414</v>
      </c>
      <c r="D9" s="1310" t="s">
        <v>193</v>
      </c>
      <c r="E9" s="1311"/>
      <c r="F9" s="814"/>
      <c r="G9" s="814"/>
      <c r="H9" s="1307"/>
      <c r="I9" s="1308"/>
      <c r="J9" s="1309"/>
      <c r="K9" s="199"/>
    </row>
    <row r="10" spans="1:17" s="62" customFormat="1" ht="20.100000000000001" customHeight="1">
      <c r="A10" s="283"/>
      <c r="B10" s="284"/>
      <c r="C10" s="817"/>
      <c r="D10" s="819" t="s">
        <v>413</v>
      </c>
      <c r="E10" s="815"/>
      <c r="F10" s="816"/>
      <c r="G10" s="816"/>
      <c r="H10" s="1312"/>
      <c r="I10" s="1313"/>
      <c r="J10" s="1314"/>
      <c r="K10" s="199"/>
    </row>
    <row r="11" spans="1:17" s="62" customFormat="1" ht="20.100000000000001" customHeight="1">
      <c r="A11" s="283"/>
      <c r="B11" s="284"/>
      <c r="C11" s="817"/>
      <c r="D11" s="812" t="s">
        <v>413</v>
      </c>
      <c r="E11" s="813"/>
      <c r="F11" s="814"/>
      <c r="G11" s="814"/>
      <c r="H11" s="1307"/>
      <c r="I11" s="1308"/>
      <c r="J11" s="1309"/>
      <c r="K11" s="199"/>
    </row>
    <row r="12" spans="1:17" s="62" customFormat="1" ht="20.100000000000001" customHeight="1">
      <c r="A12" s="283"/>
      <c r="B12" s="284"/>
      <c r="C12" s="820" t="s">
        <v>415</v>
      </c>
      <c r="D12" s="1310" t="s">
        <v>194</v>
      </c>
      <c r="E12" s="1311"/>
      <c r="F12" s="821"/>
      <c r="G12" s="821"/>
      <c r="H12" s="1315"/>
      <c r="I12" s="1316"/>
      <c r="J12" s="1317"/>
      <c r="K12" s="199"/>
    </row>
    <row r="13" spans="1:17" s="62" customFormat="1" ht="20.100000000000001" customHeight="1">
      <c r="A13" s="283"/>
      <c r="B13" s="284"/>
      <c r="C13" s="822"/>
      <c r="D13" s="819" t="s">
        <v>413</v>
      </c>
      <c r="E13" s="815"/>
      <c r="F13" s="816"/>
      <c r="G13" s="816"/>
      <c r="H13" s="1312"/>
      <c r="I13" s="1313"/>
      <c r="J13" s="1314"/>
      <c r="K13" s="199"/>
    </row>
    <row r="14" spans="1:17" s="62" customFormat="1" ht="20.100000000000001" customHeight="1">
      <c r="A14" s="283"/>
      <c r="B14" s="284"/>
      <c r="C14" s="817"/>
      <c r="D14" s="812" t="s">
        <v>413</v>
      </c>
      <c r="E14" s="813"/>
      <c r="F14" s="814"/>
      <c r="G14" s="814"/>
      <c r="H14" s="1307"/>
      <c r="I14" s="1308"/>
      <c r="J14" s="1309"/>
      <c r="K14" s="199"/>
    </row>
    <row r="15" spans="1:17" s="62" customFormat="1" ht="20.100000000000001" customHeight="1">
      <c r="A15" s="283"/>
      <c r="B15" s="284"/>
      <c r="C15" s="818" t="s">
        <v>416</v>
      </c>
      <c r="D15" s="1310" t="s">
        <v>195</v>
      </c>
      <c r="E15" s="1311"/>
      <c r="F15" s="821"/>
      <c r="G15" s="821"/>
      <c r="H15" s="1315"/>
      <c r="I15" s="1316"/>
      <c r="J15" s="1317"/>
      <c r="K15" s="199"/>
    </row>
    <row r="16" spans="1:17" s="62" customFormat="1" ht="20.100000000000001" customHeight="1">
      <c r="A16" s="283"/>
      <c r="B16" s="284"/>
      <c r="C16" s="817"/>
      <c r="D16" s="819" t="s">
        <v>413</v>
      </c>
      <c r="E16" s="815"/>
      <c r="F16" s="816"/>
      <c r="G16" s="816"/>
      <c r="H16" s="1312" t="s">
        <v>483</v>
      </c>
      <c r="I16" s="1313"/>
      <c r="J16" s="1314"/>
      <c r="K16" s="199"/>
    </row>
    <row r="17" spans="1:11" s="62" customFormat="1" ht="20.100000000000001" customHeight="1">
      <c r="A17" s="283"/>
      <c r="B17" s="284"/>
      <c r="C17" s="817"/>
      <c r="D17" s="812" t="s">
        <v>413</v>
      </c>
      <c r="E17" s="813"/>
      <c r="F17" s="814"/>
      <c r="G17" s="814"/>
      <c r="H17" s="1307"/>
      <c r="I17" s="1308"/>
      <c r="J17" s="1309"/>
      <c r="K17" s="199"/>
    </row>
    <row r="18" spans="1:11" s="62" customFormat="1" ht="20.100000000000001" customHeight="1">
      <c r="A18" s="283"/>
      <c r="B18" s="284"/>
      <c r="C18" s="818" t="s">
        <v>415</v>
      </c>
      <c r="D18" s="1310" t="s">
        <v>196</v>
      </c>
      <c r="E18" s="1311"/>
      <c r="F18" s="823"/>
      <c r="G18" s="821"/>
      <c r="H18" s="1315"/>
      <c r="I18" s="1316"/>
      <c r="J18" s="1317"/>
      <c r="K18" s="199"/>
    </row>
    <row r="19" spans="1:11" s="62" customFormat="1" ht="20.100000000000001" customHeight="1" thickBot="1">
      <c r="B19" s="279" t="s">
        <v>417</v>
      </c>
      <c r="C19" s="1318" t="s">
        <v>716</v>
      </c>
      <c r="D19" s="1319"/>
      <c r="E19" s="1320"/>
      <c r="F19" s="824">
        <f>G19/20.5</f>
        <v>0</v>
      </c>
      <c r="G19" s="825">
        <f>(G9+G12+G15+G18)</f>
        <v>0</v>
      </c>
      <c r="H19" s="1321" t="s">
        <v>418</v>
      </c>
      <c r="I19" s="1322"/>
      <c r="J19" s="1323"/>
      <c r="K19" s="199"/>
    </row>
    <row r="20" spans="1:11" s="62" customFormat="1" ht="20.100000000000001" customHeight="1">
      <c r="B20" s="284"/>
      <c r="C20" s="817"/>
      <c r="D20" s="809" t="s">
        <v>413</v>
      </c>
      <c r="E20" s="810"/>
      <c r="F20" s="811"/>
      <c r="G20" s="816"/>
      <c r="H20" s="1312"/>
      <c r="I20" s="1313"/>
      <c r="J20" s="1314"/>
      <c r="K20" s="199"/>
    </row>
    <row r="21" spans="1:11" s="62" customFormat="1" ht="20.100000000000001" customHeight="1">
      <c r="B21" s="284"/>
      <c r="C21" s="817"/>
      <c r="D21" s="812" t="s">
        <v>413</v>
      </c>
      <c r="E21" s="813"/>
      <c r="F21" s="814"/>
      <c r="G21" s="814"/>
      <c r="H21" s="1307"/>
      <c r="I21" s="1308"/>
      <c r="J21" s="1309"/>
      <c r="K21" s="199"/>
    </row>
    <row r="22" spans="1:11" s="62" customFormat="1" ht="20.100000000000001" customHeight="1">
      <c r="B22" s="284"/>
      <c r="C22" s="818" t="s">
        <v>414</v>
      </c>
      <c r="D22" s="1310" t="s">
        <v>193</v>
      </c>
      <c r="E22" s="1311"/>
      <c r="F22" s="814"/>
      <c r="G22" s="814"/>
      <c r="H22" s="1307"/>
      <c r="I22" s="1308"/>
      <c r="J22" s="1309"/>
      <c r="K22" s="199"/>
    </row>
    <row r="23" spans="1:11" s="62" customFormat="1" ht="20.100000000000001" customHeight="1">
      <c r="B23" s="284"/>
      <c r="C23" s="817"/>
      <c r="D23" s="819" t="s">
        <v>413</v>
      </c>
      <c r="E23" s="815"/>
      <c r="F23" s="816"/>
      <c r="G23" s="816"/>
      <c r="H23" s="1312"/>
      <c r="I23" s="1313"/>
      <c r="J23" s="1314"/>
      <c r="K23" s="199"/>
    </row>
    <row r="24" spans="1:11" s="62" customFormat="1" ht="20.100000000000001" customHeight="1">
      <c r="B24" s="284"/>
      <c r="C24" s="817"/>
      <c r="D24" s="812" t="s">
        <v>413</v>
      </c>
      <c r="E24" s="813"/>
      <c r="F24" s="814"/>
      <c r="G24" s="814"/>
      <c r="H24" s="1307"/>
      <c r="I24" s="1308"/>
      <c r="J24" s="1309"/>
      <c r="K24" s="199"/>
    </row>
    <row r="25" spans="1:11" s="62" customFormat="1" ht="20.100000000000001" customHeight="1">
      <c r="B25" s="284"/>
      <c r="C25" s="820" t="s">
        <v>419</v>
      </c>
      <c r="D25" s="1310" t="s">
        <v>194</v>
      </c>
      <c r="E25" s="1311"/>
      <c r="F25" s="821"/>
      <c r="G25" s="821"/>
      <c r="H25" s="1315"/>
      <c r="I25" s="1316"/>
      <c r="J25" s="1317"/>
      <c r="K25" s="199"/>
    </row>
    <row r="26" spans="1:11" s="62" customFormat="1" ht="20.100000000000001" customHeight="1">
      <c r="A26" s="283"/>
      <c r="B26" s="284"/>
      <c r="C26" s="822"/>
      <c r="D26" s="819" t="s">
        <v>413</v>
      </c>
      <c r="E26" s="815"/>
      <c r="F26" s="816"/>
      <c r="G26" s="816"/>
      <c r="H26" s="1312"/>
      <c r="I26" s="1313"/>
      <c r="J26" s="1314"/>
      <c r="K26" s="199"/>
    </row>
    <row r="27" spans="1:11" s="62" customFormat="1" ht="20.100000000000001" customHeight="1">
      <c r="A27" s="283"/>
      <c r="B27" s="284"/>
      <c r="C27" s="817"/>
      <c r="D27" s="812" t="s">
        <v>413</v>
      </c>
      <c r="E27" s="813"/>
      <c r="F27" s="814"/>
      <c r="G27" s="814"/>
      <c r="H27" s="1307"/>
      <c r="I27" s="1308"/>
      <c r="J27" s="1309"/>
      <c r="K27" s="199"/>
    </row>
    <row r="28" spans="1:11" s="62" customFormat="1" ht="20.100000000000001" customHeight="1">
      <c r="A28" s="283"/>
      <c r="B28" s="284"/>
      <c r="C28" s="818" t="s">
        <v>416</v>
      </c>
      <c r="D28" s="1310" t="s">
        <v>195</v>
      </c>
      <c r="E28" s="1311"/>
      <c r="F28" s="821"/>
      <c r="G28" s="821"/>
      <c r="H28" s="1315"/>
      <c r="I28" s="1316"/>
      <c r="J28" s="1317"/>
      <c r="K28" s="199"/>
    </row>
    <row r="29" spans="1:11" s="62" customFormat="1" ht="20.100000000000001" customHeight="1">
      <c r="B29" s="284"/>
      <c r="C29" s="817"/>
      <c r="D29" s="819" t="s">
        <v>413</v>
      </c>
      <c r="E29" s="815"/>
      <c r="F29" s="816"/>
      <c r="G29" s="816"/>
      <c r="H29" s="1312" t="s">
        <v>483</v>
      </c>
      <c r="I29" s="1313"/>
      <c r="J29" s="1314"/>
      <c r="K29" s="199"/>
    </row>
    <row r="30" spans="1:11" s="62" customFormat="1" ht="20.100000000000001" customHeight="1">
      <c r="B30" s="284"/>
      <c r="C30" s="817"/>
      <c r="D30" s="812" t="s">
        <v>413</v>
      </c>
      <c r="E30" s="813"/>
      <c r="F30" s="814"/>
      <c r="G30" s="814"/>
      <c r="H30" s="1307"/>
      <c r="I30" s="1308"/>
      <c r="J30" s="1309"/>
      <c r="K30" s="199"/>
    </row>
    <row r="31" spans="1:11" s="62" customFormat="1" ht="20.100000000000001" customHeight="1">
      <c r="B31" s="284"/>
      <c r="C31" s="818" t="s">
        <v>415</v>
      </c>
      <c r="D31" s="1310" t="s">
        <v>196</v>
      </c>
      <c r="E31" s="1311"/>
      <c r="F31" s="823"/>
      <c r="G31" s="821"/>
      <c r="H31" s="1315"/>
      <c r="I31" s="1316"/>
      <c r="J31" s="1317"/>
      <c r="K31" s="199"/>
    </row>
    <row r="32" spans="1:11" s="62" customFormat="1" ht="20.100000000000001" customHeight="1" thickBot="1">
      <c r="B32" s="279" t="s">
        <v>420</v>
      </c>
      <c r="C32" s="1324" t="s">
        <v>717</v>
      </c>
      <c r="D32" s="1325"/>
      <c r="E32" s="1326"/>
      <c r="F32" s="824">
        <f>G32/24</f>
        <v>0</v>
      </c>
      <c r="G32" s="825">
        <f>(G22+G25+G28+G31)</f>
        <v>0</v>
      </c>
      <c r="H32" s="1321" t="s">
        <v>421</v>
      </c>
      <c r="I32" s="1322"/>
      <c r="J32" s="1323"/>
      <c r="K32" s="199"/>
    </row>
    <row r="33" spans="2:10" ht="20.100000000000001" customHeight="1" thickBot="1">
      <c r="B33" s="1327" t="s">
        <v>422</v>
      </c>
      <c r="C33" s="1328"/>
      <c r="D33" s="1328"/>
      <c r="E33" s="1329"/>
      <c r="F33" s="689">
        <f>(F19+F32)</f>
        <v>0</v>
      </c>
      <c r="G33" s="689">
        <f>(G19+G32)</f>
        <v>0</v>
      </c>
      <c r="H33" s="1249"/>
      <c r="I33" s="1330"/>
      <c r="J33" s="1331"/>
    </row>
    <row r="34" spans="2:10" ht="8.25" customHeight="1"/>
    <row r="35" spans="2:10" ht="13.5" customHeight="1">
      <c r="B35" s="193" t="s">
        <v>398</v>
      </c>
      <c r="C35" s="1270" t="s">
        <v>156</v>
      </c>
      <c r="D35" s="1243"/>
      <c r="E35" s="1243"/>
      <c r="F35" s="1243"/>
      <c r="G35" s="1243"/>
      <c r="H35" s="1243"/>
      <c r="I35" s="1243"/>
      <c r="J35" s="1243"/>
    </row>
    <row r="36" spans="2:10" ht="13.5" customHeight="1">
      <c r="B36" s="193" t="s">
        <v>292</v>
      </c>
      <c r="C36" s="380" t="s">
        <v>423</v>
      </c>
      <c r="D36" s="379"/>
      <c r="E36" s="379"/>
      <c r="F36" s="379"/>
      <c r="G36" s="379"/>
      <c r="H36" s="379"/>
      <c r="I36" s="379"/>
      <c r="J36" s="379"/>
    </row>
    <row r="37" spans="2:10" ht="13.5" customHeight="1">
      <c r="B37" s="193" t="s">
        <v>227</v>
      </c>
      <c r="C37" s="1248" t="s">
        <v>473</v>
      </c>
      <c r="D37" s="1243"/>
      <c r="E37" s="1243"/>
      <c r="F37" s="1243"/>
      <c r="G37" s="1243"/>
      <c r="H37" s="1243"/>
      <c r="I37" s="1243"/>
      <c r="J37" s="1243"/>
    </row>
    <row r="38" spans="2:10" ht="13.5" customHeight="1">
      <c r="B38" s="193" t="s">
        <v>228</v>
      </c>
      <c r="C38" s="1270" t="s">
        <v>481</v>
      </c>
      <c r="D38" s="1243"/>
      <c r="E38" s="1243"/>
      <c r="F38" s="1243"/>
      <c r="G38" s="1243"/>
      <c r="H38" s="1243"/>
      <c r="I38" s="1243"/>
      <c r="J38" s="1243"/>
    </row>
    <row r="39" spans="2:10" ht="13.5" customHeight="1">
      <c r="B39" s="193" t="s">
        <v>225</v>
      </c>
      <c r="C39" s="1271" t="s">
        <v>474</v>
      </c>
      <c r="D39" s="1292"/>
      <c r="E39" s="1292"/>
      <c r="F39" s="1292"/>
      <c r="G39" s="1292"/>
      <c r="H39" s="1292"/>
      <c r="I39" s="1292"/>
      <c r="J39" s="1335"/>
    </row>
    <row r="40" spans="2:10" ht="13.5" customHeight="1">
      <c r="B40" s="193" t="s">
        <v>226</v>
      </c>
      <c r="C40" s="1270" t="s">
        <v>535</v>
      </c>
      <c r="D40" s="1243"/>
      <c r="E40" s="1243"/>
      <c r="F40" s="1243"/>
      <c r="G40" s="1243"/>
      <c r="H40" s="1243"/>
      <c r="I40" s="1243"/>
      <c r="J40" s="1243"/>
    </row>
    <row r="41" spans="2:10" ht="13.5" customHeight="1" thickBot="1">
      <c r="B41" s="193" t="s">
        <v>229</v>
      </c>
      <c r="C41" s="1270" t="s">
        <v>536</v>
      </c>
      <c r="D41" s="1243"/>
      <c r="E41" s="1243"/>
      <c r="F41" s="1243"/>
      <c r="G41" s="1243"/>
      <c r="H41" s="1243"/>
      <c r="I41" s="1243"/>
      <c r="J41" s="1243"/>
    </row>
    <row r="42" spans="2:10" ht="12" customHeight="1">
      <c r="H42" s="49"/>
      <c r="I42" s="1236" t="s">
        <v>281</v>
      </c>
      <c r="J42" s="1332"/>
    </row>
    <row r="43" spans="2:10" ht="12.75" customHeight="1" thickBot="1">
      <c r="H43" s="49"/>
      <c r="I43" s="1333"/>
      <c r="J43" s="1334"/>
    </row>
    <row r="44" spans="2:10" ht="8.25" customHeight="1"/>
  </sheetData>
  <mergeCells count="49">
    <mergeCell ref="C32:E32"/>
    <mergeCell ref="H32:J32"/>
    <mergeCell ref="B33:E33"/>
    <mergeCell ref="H33:J33"/>
    <mergeCell ref="I42:J43"/>
    <mergeCell ref="C35:J35"/>
    <mergeCell ref="C37:J37"/>
    <mergeCell ref="C38:J38"/>
    <mergeCell ref="C39:J39"/>
    <mergeCell ref="C40:J40"/>
    <mergeCell ref="C41:J41"/>
    <mergeCell ref="D28:E28"/>
    <mergeCell ref="H28:J28"/>
    <mergeCell ref="H29:J29"/>
    <mergeCell ref="H30:J30"/>
    <mergeCell ref="D31:E31"/>
    <mergeCell ref="H31:J31"/>
    <mergeCell ref="H24:J24"/>
    <mergeCell ref="D25:E25"/>
    <mergeCell ref="H25:J25"/>
    <mergeCell ref="H26:J26"/>
    <mergeCell ref="H27:J27"/>
    <mergeCell ref="H20:J20"/>
    <mergeCell ref="H21:J21"/>
    <mergeCell ref="D22:E22"/>
    <mergeCell ref="H22:J22"/>
    <mergeCell ref="H23:J23"/>
    <mergeCell ref="H16:J16"/>
    <mergeCell ref="H17:J17"/>
    <mergeCell ref="D18:E18"/>
    <mergeCell ref="H18:J18"/>
    <mergeCell ref="C19:E19"/>
    <mergeCell ref="H19:J19"/>
    <mergeCell ref="D12:E12"/>
    <mergeCell ref="H12:J12"/>
    <mergeCell ref="H13:J13"/>
    <mergeCell ref="H14:J14"/>
    <mergeCell ref="D15:E15"/>
    <mergeCell ref="H15:J15"/>
    <mergeCell ref="H8:J8"/>
    <mergeCell ref="D9:E9"/>
    <mergeCell ref="H9:J9"/>
    <mergeCell ref="H10:J10"/>
    <mergeCell ref="H11:J11"/>
    <mergeCell ref="B1:J1"/>
    <mergeCell ref="B3:J3"/>
    <mergeCell ref="B5:E6"/>
    <mergeCell ref="H5:J6"/>
    <mergeCell ref="H7:J7"/>
  </mergeCells>
  <phoneticPr fontId="26"/>
  <printOptions horizontalCentered="1"/>
  <pageMargins left="0.78740157480314965" right="0.78740157480314965" top="0.78740157480314965" bottom="0.78740157480314965" header="0.51181102362204722" footer="0.51181102362204722"/>
  <pageSetup paperSize="8" scale="9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34"/>
  <sheetViews>
    <sheetView view="pageBreakPreview" topLeftCell="C1" zoomScale="55" zoomScaleNormal="70" zoomScaleSheetLayoutView="55" workbookViewId="0">
      <selection activeCell="C24" sqref="C24:AD24"/>
    </sheetView>
  </sheetViews>
  <sheetFormatPr defaultRowHeight="12"/>
  <cols>
    <col min="1" max="1" width="2.25" style="111" customWidth="1"/>
    <col min="2" max="3" width="2.875" style="111" customWidth="1"/>
    <col min="4" max="4" width="30.625" style="111" customWidth="1"/>
    <col min="5" max="5" width="34.625" style="111" customWidth="1"/>
    <col min="6" max="11" width="13.625" style="111" bestFit="1" customWidth="1"/>
    <col min="12" max="29" width="15.125" style="111" bestFit="1" customWidth="1"/>
    <col min="30" max="30" width="15.625" style="111" customWidth="1"/>
    <col min="31" max="31" width="2.25" style="111" customWidth="1"/>
    <col min="32" max="16384" width="9" style="111"/>
  </cols>
  <sheetData>
    <row r="1" spans="1:34" s="104" customFormat="1" ht="20.100000000000001" customHeight="1">
      <c r="B1" s="1254" t="s">
        <v>65</v>
      </c>
      <c r="C1" s="985"/>
      <c r="D1" s="985"/>
      <c r="E1" s="985"/>
      <c r="F1" s="985"/>
      <c r="G1" s="985"/>
      <c r="H1" s="985"/>
      <c r="I1" s="985"/>
      <c r="J1" s="985"/>
      <c r="K1" s="985"/>
      <c r="L1" s="985"/>
      <c r="M1" s="985"/>
      <c r="N1" s="985"/>
      <c r="O1" s="985"/>
      <c r="P1" s="985"/>
      <c r="Q1" s="985"/>
      <c r="R1" s="985"/>
      <c r="S1" s="985"/>
      <c r="T1" s="985"/>
      <c r="U1" s="985"/>
      <c r="V1" s="985"/>
      <c r="W1" s="985"/>
      <c r="X1" s="985"/>
      <c r="Y1" s="985"/>
      <c r="Z1" s="985"/>
      <c r="AA1" s="985"/>
      <c r="AB1" s="985"/>
      <c r="AC1" s="985"/>
      <c r="AD1" s="985"/>
    </row>
    <row r="2" spans="1:34" s="104" customFormat="1" ht="9.9499999999999993" customHeight="1">
      <c r="B2" s="105"/>
      <c r="C2" s="105"/>
      <c r="D2" s="106"/>
      <c r="E2" s="106"/>
      <c r="F2" s="106"/>
      <c r="G2" s="106"/>
      <c r="H2" s="106"/>
      <c r="I2" s="106"/>
      <c r="J2" s="106"/>
      <c r="K2" s="106"/>
      <c r="L2" s="106"/>
      <c r="M2" s="106"/>
      <c r="P2" s="107"/>
      <c r="Q2" s="107"/>
      <c r="R2" s="107"/>
      <c r="S2" s="107"/>
      <c r="T2" s="107"/>
      <c r="U2" s="107"/>
      <c r="V2" s="107"/>
      <c r="W2" s="107"/>
      <c r="X2" s="107"/>
      <c r="Y2" s="107"/>
      <c r="Z2" s="107"/>
      <c r="AA2" s="107"/>
      <c r="AB2" s="107"/>
      <c r="AC2" s="108"/>
      <c r="AD2" s="108"/>
    </row>
    <row r="3" spans="1:34" s="202" customFormat="1" ht="20.100000000000001" customHeight="1">
      <c r="B3" s="1105" t="s">
        <v>208</v>
      </c>
      <c r="C3" s="1105"/>
      <c r="D3" s="1336"/>
      <c r="E3" s="1336"/>
      <c r="F3" s="1336"/>
      <c r="G3" s="1336"/>
      <c r="H3" s="1336"/>
      <c r="I3" s="1336"/>
      <c r="J3" s="1336"/>
      <c r="K3" s="1336"/>
      <c r="L3" s="1336"/>
      <c r="M3" s="1336"/>
      <c r="N3" s="1336"/>
      <c r="O3" s="1336"/>
      <c r="P3" s="1336"/>
      <c r="Q3" s="1336"/>
      <c r="R3" s="1336"/>
      <c r="S3" s="1336"/>
      <c r="T3" s="1336"/>
      <c r="U3" s="1336"/>
      <c r="V3" s="1336"/>
      <c r="W3" s="1336"/>
      <c r="X3" s="1336"/>
      <c r="Y3" s="1336"/>
      <c r="Z3" s="1336"/>
      <c r="AA3" s="1336"/>
      <c r="AB3" s="1336"/>
      <c r="AC3" s="1336"/>
      <c r="AD3" s="1336"/>
      <c r="AE3" s="192"/>
      <c r="AF3" s="192"/>
      <c r="AG3" s="192"/>
      <c r="AH3" s="192"/>
    </row>
    <row r="4" spans="1:34" s="202" customFormat="1" ht="8.25" customHeight="1">
      <c r="B4" s="109"/>
      <c r="C4" s="109"/>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92"/>
      <c r="AF4" s="192"/>
      <c r="AG4" s="192"/>
      <c r="AH4" s="192"/>
    </row>
    <row r="5" spans="1:34" ht="20.100000000000001" customHeight="1" thickBot="1">
      <c r="AD5" s="203" t="s">
        <v>274</v>
      </c>
    </row>
    <row r="6" spans="1:34" s="207" customFormat="1" ht="20.100000000000001" customHeight="1" thickBot="1">
      <c r="A6" s="204"/>
      <c r="B6" s="1337" t="s">
        <v>209</v>
      </c>
      <c r="C6" s="1338"/>
      <c r="D6" s="1339"/>
      <c r="E6" s="205" t="s">
        <v>154</v>
      </c>
      <c r="F6" s="384" t="s">
        <v>631</v>
      </c>
      <c r="G6" s="384" t="s">
        <v>632</v>
      </c>
      <c r="H6" s="384" t="s">
        <v>633</v>
      </c>
      <c r="I6" s="384" t="s">
        <v>634</v>
      </c>
      <c r="J6" s="384" t="s">
        <v>635</v>
      </c>
      <c r="K6" s="384" t="s">
        <v>636</v>
      </c>
      <c r="L6" s="384" t="s">
        <v>637</v>
      </c>
      <c r="M6" s="384" t="s">
        <v>638</v>
      </c>
      <c r="N6" s="384" t="s">
        <v>639</v>
      </c>
      <c r="O6" s="384" t="s">
        <v>640</v>
      </c>
      <c r="P6" s="384" t="s">
        <v>641</v>
      </c>
      <c r="Q6" s="384" t="s">
        <v>642</v>
      </c>
      <c r="R6" s="384" t="s">
        <v>643</v>
      </c>
      <c r="S6" s="384" t="s">
        <v>644</v>
      </c>
      <c r="T6" s="384" t="s">
        <v>645</v>
      </c>
      <c r="U6" s="384" t="s">
        <v>646</v>
      </c>
      <c r="V6" s="384" t="s">
        <v>647</v>
      </c>
      <c r="W6" s="384" t="s">
        <v>648</v>
      </c>
      <c r="X6" s="384" t="s">
        <v>649</v>
      </c>
      <c r="Y6" s="384" t="s">
        <v>650</v>
      </c>
      <c r="Z6" s="384" t="s">
        <v>651</v>
      </c>
      <c r="AA6" s="384" t="s">
        <v>652</v>
      </c>
      <c r="AB6" s="384" t="s">
        <v>653</v>
      </c>
      <c r="AC6" s="384" t="s">
        <v>654</v>
      </c>
      <c r="AD6" s="206" t="s">
        <v>102</v>
      </c>
    </row>
    <row r="7" spans="1:34" s="289" customFormat="1" ht="20.100000000000001" customHeight="1">
      <c r="A7" s="286"/>
      <c r="B7" s="79"/>
      <c r="C7" s="208" t="s">
        <v>413</v>
      </c>
      <c r="D7" s="209"/>
      <c r="E7" s="210"/>
      <c r="F7" s="287">
        <v>0</v>
      </c>
      <c r="G7" s="287">
        <v>0</v>
      </c>
      <c r="H7" s="287">
        <v>0</v>
      </c>
      <c r="I7" s="750"/>
      <c r="J7" s="750"/>
      <c r="K7" s="750"/>
      <c r="L7" s="750"/>
      <c r="M7" s="750"/>
      <c r="N7" s="750"/>
      <c r="O7" s="750"/>
      <c r="P7" s="750"/>
      <c r="Q7" s="750"/>
      <c r="R7" s="750"/>
      <c r="S7" s="750"/>
      <c r="T7" s="750"/>
      <c r="U7" s="750"/>
      <c r="V7" s="750"/>
      <c r="W7" s="750"/>
      <c r="X7" s="750"/>
      <c r="Y7" s="750"/>
      <c r="Z7" s="750"/>
      <c r="AA7" s="750"/>
      <c r="AB7" s="750"/>
      <c r="AC7" s="751"/>
      <c r="AD7" s="288">
        <f>SUM(F7:AC7)</f>
        <v>0</v>
      </c>
    </row>
    <row r="8" spans="1:34" s="289" customFormat="1" ht="20.100000000000001" customHeight="1">
      <c r="A8" s="286"/>
      <c r="B8" s="79"/>
      <c r="C8" s="211" t="s">
        <v>413</v>
      </c>
      <c r="D8" s="212"/>
      <c r="E8" s="213"/>
      <c r="F8" s="290">
        <v>0</v>
      </c>
      <c r="G8" s="290">
        <v>0</v>
      </c>
      <c r="H8" s="290">
        <v>0</v>
      </c>
      <c r="I8" s="752"/>
      <c r="J8" s="752"/>
      <c r="K8" s="752"/>
      <c r="L8" s="752"/>
      <c r="M8" s="752"/>
      <c r="N8" s="752"/>
      <c r="O8" s="752"/>
      <c r="P8" s="752"/>
      <c r="Q8" s="752"/>
      <c r="R8" s="752"/>
      <c r="S8" s="752"/>
      <c r="T8" s="752"/>
      <c r="U8" s="752"/>
      <c r="V8" s="752"/>
      <c r="W8" s="752"/>
      <c r="X8" s="752"/>
      <c r="Y8" s="752"/>
      <c r="Z8" s="752"/>
      <c r="AA8" s="752"/>
      <c r="AB8" s="752"/>
      <c r="AC8" s="753"/>
      <c r="AD8" s="291">
        <f>SUM(F8:AC8)</f>
        <v>0</v>
      </c>
    </row>
    <row r="9" spans="1:34" s="289" customFormat="1" ht="20.100000000000001" customHeight="1">
      <c r="A9" s="286"/>
      <c r="B9" s="79"/>
      <c r="C9" s="211" t="s">
        <v>413</v>
      </c>
      <c r="D9" s="212"/>
      <c r="E9" s="213"/>
      <c r="F9" s="290">
        <v>0</v>
      </c>
      <c r="G9" s="290">
        <v>0</v>
      </c>
      <c r="H9" s="290">
        <v>0</v>
      </c>
      <c r="I9" s="752"/>
      <c r="J9" s="752"/>
      <c r="K9" s="752"/>
      <c r="L9" s="752"/>
      <c r="M9" s="752"/>
      <c r="N9" s="752"/>
      <c r="O9" s="752"/>
      <c r="P9" s="752"/>
      <c r="Q9" s="752"/>
      <c r="R9" s="752"/>
      <c r="S9" s="752"/>
      <c r="T9" s="752"/>
      <c r="U9" s="752"/>
      <c r="V9" s="752"/>
      <c r="W9" s="752"/>
      <c r="X9" s="752"/>
      <c r="Y9" s="752"/>
      <c r="Z9" s="752"/>
      <c r="AA9" s="752"/>
      <c r="AB9" s="752"/>
      <c r="AC9" s="753"/>
      <c r="AD9" s="291">
        <f>SUM(F9:AC9)</f>
        <v>0</v>
      </c>
    </row>
    <row r="10" spans="1:34" s="289" customFormat="1" ht="20.100000000000001" customHeight="1">
      <c r="A10" s="286"/>
      <c r="B10" s="79"/>
      <c r="C10" s="211" t="s">
        <v>413</v>
      </c>
      <c r="D10" s="212"/>
      <c r="E10" s="213"/>
      <c r="F10" s="290">
        <v>0</v>
      </c>
      <c r="G10" s="290">
        <v>0</v>
      </c>
      <c r="H10" s="290">
        <v>0</v>
      </c>
      <c r="I10" s="752"/>
      <c r="J10" s="752"/>
      <c r="K10" s="752"/>
      <c r="L10" s="752"/>
      <c r="M10" s="752"/>
      <c r="N10" s="752"/>
      <c r="O10" s="752"/>
      <c r="P10" s="752"/>
      <c r="Q10" s="752"/>
      <c r="R10" s="752"/>
      <c r="S10" s="752"/>
      <c r="T10" s="752"/>
      <c r="U10" s="752"/>
      <c r="V10" s="752"/>
      <c r="W10" s="752"/>
      <c r="X10" s="752"/>
      <c r="Y10" s="752"/>
      <c r="Z10" s="752"/>
      <c r="AA10" s="752"/>
      <c r="AB10" s="752"/>
      <c r="AC10" s="753"/>
      <c r="AD10" s="291">
        <f>SUM(F10:AC10)</f>
        <v>0</v>
      </c>
    </row>
    <row r="11" spans="1:34" s="289" customFormat="1" ht="20.100000000000001" customHeight="1">
      <c r="A11" s="286"/>
      <c r="B11" s="79"/>
      <c r="C11" s="214" t="s">
        <v>413</v>
      </c>
      <c r="D11" s="215"/>
      <c r="E11" s="216"/>
      <c r="F11" s="292">
        <v>0</v>
      </c>
      <c r="G11" s="292">
        <v>0</v>
      </c>
      <c r="H11" s="292">
        <v>0</v>
      </c>
      <c r="I11" s="754"/>
      <c r="J11" s="754"/>
      <c r="K11" s="754"/>
      <c r="L11" s="754"/>
      <c r="M11" s="754"/>
      <c r="N11" s="754"/>
      <c r="O11" s="754"/>
      <c r="P11" s="754"/>
      <c r="Q11" s="754"/>
      <c r="R11" s="754"/>
      <c r="S11" s="754"/>
      <c r="T11" s="754"/>
      <c r="U11" s="754"/>
      <c r="V11" s="754"/>
      <c r="W11" s="754"/>
      <c r="X11" s="754"/>
      <c r="Y11" s="754"/>
      <c r="Z11" s="754"/>
      <c r="AA11" s="754"/>
      <c r="AB11" s="754"/>
      <c r="AC11" s="755"/>
      <c r="AD11" s="293">
        <f>SUM(F11:AC11)</f>
        <v>0</v>
      </c>
    </row>
    <row r="12" spans="1:34" s="289" customFormat="1" ht="20.100000000000001" customHeight="1" thickBot="1">
      <c r="A12" s="286"/>
      <c r="B12" s="294" t="s">
        <v>417</v>
      </c>
      <c r="C12" s="1340" t="s">
        <v>718</v>
      </c>
      <c r="D12" s="1341"/>
      <c r="E12" s="1342"/>
      <c r="F12" s="295">
        <f>SUM(F7:F11)</f>
        <v>0</v>
      </c>
      <c r="G12" s="295">
        <f t="shared" ref="G12:AB12" si="0">SUM(G7:G11)</f>
        <v>0</v>
      </c>
      <c r="H12" s="295">
        <f t="shared" si="0"/>
        <v>0</v>
      </c>
      <c r="I12" s="295">
        <f t="shared" si="0"/>
        <v>0</v>
      </c>
      <c r="J12" s="295">
        <f t="shared" si="0"/>
        <v>0</v>
      </c>
      <c r="K12" s="295">
        <f t="shared" si="0"/>
        <v>0</v>
      </c>
      <c r="L12" s="295">
        <f>SUM(L7:L11)</f>
        <v>0</v>
      </c>
      <c r="M12" s="295">
        <f>SUM(M7:M11)</f>
        <v>0</v>
      </c>
      <c r="N12" s="295">
        <f t="shared" si="0"/>
        <v>0</v>
      </c>
      <c r="O12" s="295">
        <f t="shared" si="0"/>
        <v>0</v>
      </c>
      <c r="P12" s="295">
        <f t="shared" si="0"/>
        <v>0</v>
      </c>
      <c r="Q12" s="295">
        <f t="shared" si="0"/>
        <v>0</v>
      </c>
      <c r="R12" s="295">
        <f t="shared" si="0"/>
        <v>0</v>
      </c>
      <c r="S12" s="295">
        <f t="shared" ref="S12:X12" si="1">SUM(S7:S11)</f>
        <v>0</v>
      </c>
      <c r="T12" s="295">
        <f t="shared" si="1"/>
        <v>0</v>
      </c>
      <c r="U12" s="295">
        <f t="shared" si="1"/>
        <v>0</v>
      </c>
      <c r="V12" s="295">
        <f t="shared" si="1"/>
        <v>0</v>
      </c>
      <c r="W12" s="295">
        <f t="shared" si="1"/>
        <v>0</v>
      </c>
      <c r="X12" s="295">
        <f t="shared" si="1"/>
        <v>0</v>
      </c>
      <c r="Y12" s="295">
        <f t="shared" si="0"/>
        <v>0</v>
      </c>
      <c r="Z12" s="295">
        <f t="shared" si="0"/>
        <v>0</v>
      </c>
      <c r="AA12" s="295">
        <f t="shared" si="0"/>
        <v>0</v>
      </c>
      <c r="AB12" s="295">
        <f t="shared" si="0"/>
        <v>0</v>
      </c>
      <c r="AC12" s="690">
        <f>SUM(AC7:AC11)</f>
        <v>0</v>
      </c>
      <c r="AD12" s="296">
        <f>SUM(AD7:AD11)</f>
        <v>0</v>
      </c>
    </row>
    <row r="13" spans="1:34" s="289" customFormat="1" ht="20.100000000000001" customHeight="1">
      <c r="A13" s="286"/>
      <c r="B13" s="79"/>
      <c r="C13" s="208" t="s">
        <v>413</v>
      </c>
      <c r="D13" s="209"/>
      <c r="E13" s="210"/>
      <c r="F13" s="750"/>
      <c r="G13" s="750"/>
      <c r="H13" s="750"/>
      <c r="I13" s="750"/>
      <c r="J13" s="750"/>
      <c r="K13" s="750"/>
      <c r="L13" s="750"/>
      <c r="M13" s="750"/>
      <c r="N13" s="750"/>
      <c r="O13" s="750"/>
      <c r="P13" s="750"/>
      <c r="Q13" s="750"/>
      <c r="R13" s="750"/>
      <c r="S13" s="750"/>
      <c r="T13" s="750"/>
      <c r="U13" s="750"/>
      <c r="V13" s="750"/>
      <c r="W13" s="750"/>
      <c r="X13" s="750"/>
      <c r="Y13" s="750"/>
      <c r="Z13" s="750"/>
      <c r="AA13" s="750"/>
      <c r="AB13" s="750"/>
      <c r="AC13" s="751"/>
      <c r="AD13" s="288">
        <f>SUM(F13:AC13)</f>
        <v>0</v>
      </c>
    </row>
    <row r="14" spans="1:34" s="289" customFormat="1" ht="20.100000000000001" customHeight="1">
      <c r="A14" s="286"/>
      <c r="B14" s="79"/>
      <c r="C14" s="211" t="s">
        <v>413</v>
      </c>
      <c r="D14" s="212"/>
      <c r="E14" s="213"/>
      <c r="F14" s="752"/>
      <c r="G14" s="752"/>
      <c r="H14" s="752"/>
      <c r="I14" s="752"/>
      <c r="J14" s="752"/>
      <c r="K14" s="752"/>
      <c r="L14" s="752"/>
      <c r="M14" s="752"/>
      <c r="N14" s="752"/>
      <c r="O14" s="752"/>
      <c r="P14" s="752"/>
      <c r="Q14" s="752"/>
      <c r="R14" s="752"/>
      <c r="S14" s="752"/>
      <c r="T14" s="752"/>
      <c r="U14" s="752"/>
      <c r="V14" s="752"/>
      <c r="W14" s="752"/>
      <c r="X14" s="752"/>
      <c r="Y14" s="752"/>
      <c r="Z14" s="752"/>
      <c r="AA14" s="752"/>
      <c r="AB14" s="752"/>
      <c r="AC14" s="753"/>
      <c r="AD14" s="291">
        <f>SUM(F14:AC14)</f>
        <v>0</v>
      </c>
    </row>
    <row r="15" spans="1:34" s="289" customFormat="1" ht="20.100000000000001" customHeight="1">
      <c r="A15" s="286"/>
      <c r="B15" s="79"/>
      <c r="C15" s="211" t="s">
        <v>413</v>
      </c>
      <c r="D15" s="212"/>
      <c r="E15" s="213"/>
      <c r="F15" s="752"/>
      <c r="G15" s="752"/>
      <c r="H15" s="752"/>
      <c r="I15" s="752"/>
      <c r="J15" s="752"/>
      <c r="K15" s="752"/>
      <c r="L15" s="752"/>
      <c r="M15" s="752"/>
      <c r="N15" s="752"/>
      <c r="O15" s="752"/>
      <c r="P15" s="752"/>
      <c r="Q15" s="752"/>
      <c r="R15" s="752"/>
      <c r="S15" s="752"/>
      <c r="T15" s="752"/>
      <c r="U15" s="752"/>
      <c r="V15" s="752"/>
      <c r="W15" s="752"/>
      <c r="X15" s="752"/>
      <c r="Y15" s="752"/>
      <c r="Z15" s="752"/>
      <c r="AA15" s="752"/>
      <c r="AB15" s="752"/>
      <c r="AC15" s="753"/>
      <c r="AD15" s="291">
        <f>SUM(F15:AC15)</f>
        <v>0</v>
      </c>
    </row>
    <row r="16" spans="1:34" s="289" customFormat="1" ht="20.100000000000001" customHeight="1">
      <c r="A16" s="286"/>
      <c r="B16" s="79"/>
      <c r="C16" s="211" t="s">
        <v>413</v>
      </c>
      <c r="D16" s="212"/>
      <c r="E16" s="213"/>
      <c r="F16" s="752"/>
      <c r="G16" s="752"/>
      <c r="H16" s="752"/>
      <c r="I16" s="752"/>
      <c r="J16" s="752"/>
      <c r="K16" s="752"/>
      <c r="L16" s="752"/>
      <c r="M16" s="752"/>
      <c r="N16" s="752"/>
      <c r="O16" s="752"/>
      <c r="P16" s="752"/>
      <c r="Q16" s="752"/>
      <c r="R16" s="752"/>
      <c r="S16" s="752"/>
      <c r="T16" s="752"/>
      <c r="U16" s="752"/>
      <c r="V16" s="752"/>
      <c r="W16" s="752"/>
      <c r="X16" s="752"/>
      <c r="Y16" s="752"/>
      <c r="Z16" s="752"/>
      <c r="AA16" s="752"/>
      <c r="AB16" s="752"/>
      <c r="AC16" s="753"/>
      <c r="AD16" s="291">
        <f>SUM(F16:AC16)</f>
        <v>0</v>
      </c>
    </row>
    <row r="17" spans="1:30" s="289" customFormat="1" ht="20.100000000000001" customHeight="1">
      <c r="A17" s="286"/>
      <c r="B17" s="79"/>
      <c r="C17" s="214" t="s">
        <v>413</v>
      </c>
      <c r="D17" s="215"/>
      <c r="E17" s="216"/>
      <c r="F17" s="754"/>
      <c r="G17" s="754"/>
      <c r="H17" s="754"/>
      <c r="I17" s="754"/>
      <c r="J17" s="754"/>
      <c r="K17" s="754"/>
      <c r="L17" s="754"/>
      <c r="M17" s="754"/>
      <c r="N17" s="754"/>
      <c r="O17" s="754"/>
      <c r="P17" s="754"/>
      <c r="Q17" s="754"/>
      <c r="R17" s="754"/>
      <c r="S17" s="754"/>
      <c r="T17" s="754"/>
      <c r="U17" s="754"/>
      <c r="V17" s="754"/>
      <c r="W17" s="754"/>
      <c r="X17" s="754"/>
      <c r="Y17" s="754"/>
      <c r="Z17" s="754"/>
      <c r="AA17" s="754"/>
      <c r="AB17" s="754"/>
      <c r="AC17" s="755"/>
      <c r="AD17" s="293">
        <f>SUM(F17:AC17)</f>
        <v>0</v>
      </c>
    </row>
    <row r="18" spans="1:30" s="289" customFormat="1" ht="20.100000000000001" customHeight="1" thickBot="1">
      <c r="A18" s="286"/>
      <c r="B18" s="294" t="s">
        <v>424</v>
      </c>
      <c r="C18" s="1340" t="s">
        <v>719</v>
      </c>
      <c r="D18" s="1341"/>
      <c r="E18" s="1342"/>
      <c r="F18" s="691">
        <f>SUM(F13:F17)</f>
        <v>0</v>
      </c>
      <c r="G18" s="691">
        <f t="shared" ref="G18:AB18" si="2">SUM(G13:G17)</f>
        <v>0</v>
      </c>
      <c r="H18" s="691">
        <f t="shared" si="2"/>
        <v>0</v>
      </c>
      <c r="I18" s="691">
        <f t="shared" si="2"/>
        <v>0</v>
      </c>
      <c r="J18" s="691">
        <f t="shared" si="2"/>
        <v>0</v>
      </c>
      <c r="K18" s="691">
        <f t="shared" si="2"/>
        <v>0</v>
      </c>
      <c r="L18" s="691">
        <f>SUM(L13:L17)</f>
        <v>0</v>
      </c>
      <c r="M18" s="691">
        <f t="shared" si="2"/>
        <v>0</v>
      </c>
      <c r="N18" s="691">
        <f t="shared" si="2"/>
        <v>0</v>
      </c>
      <c r="O18" s="691">
        <f t="shared" si="2"/>
        <v>0</v>
      </c>
      <c r="P18" s="691">
        <f t="shared" si="2"/>
        <v>0</v>
      </c>
      <c r="Q18" s="691">
        <f t="shared" si="2"/>
        <v>0</v>
      </c>
      <c r="R18" s="691">
        <f t="shared" si="2"/>
        <v>0</v>
      </c>
      <c r="S18" s="691">
        <f t="shared" ref="S18:X18" si="3">SUM(S13:S17)</f>
        <v>0</v>
      </c>
      <c r="T18" s="691">
        <f t="shared" si="3"/>
        <v>0</v>
      </c>
      <c r="U18" s="691">
        <f t="shared" si="3"/>
        <v>0</v>
      </c>
      <c r="V18" s="691">
        <f t="shared" si="3"/>
        <v>0</v>
      </c>
      <c r="W18" s="691">
        <f t="shared" si="3"/>
        <v>0</v>
      </c>
      <c r="X18" s="691">
        <f t="shared" si="3"/>
        <v>0</v>
      </c>
      <c r="Y18" s="691">
        <f t="shared" si="2"/>
        <v>0</v>
      </c>
      <c r="Z18" s="691">
        <f t="shared" si="2"/>
        <v>0</v>
      </c>
      <c r="AA18" s="691">
        <f t="shared" si="2"/>
        <v>0</v>
      </c>
      <c r="AB18" s="691">
        <f t="shared" si="2"/>
        <v>0</v>
      </c>
      <c r="AC18" s="692">
        <f>SUM(AC13:AC17)</f>
        <v>0</v>
      </c>
      <c r="AD18" s="692">
        <f>SUM(AD13:AD17)</f>
        <v>0</v>
      </c>
    </row>
    <row r="19" spans="1:30" s="114" customFormat="1" ht="20.100000000000001" customHeight="1" thickBot="1">
      <c r="A19" s="693"/>
      <c r="B19" s="1327" t="s">
        <v>425</v>
      </c>
      <c r="C19" s="1328"/>
      <c r="D19" s="1328"/>
      <c r="E19" s="1343"/>
      <c r="F19" s="694">
        <f t="shared" ref="F19:R19" si="4">SUM(F12,F18)</f>
        <v>0</v>
      </c>
      <c r="G19" s="694">
        <f t="shared" si="4"/>
        <v>0</v>
      </c>
      <c r="H19" s="694">
        <f t="shared" si="4"/>
        <v>0</v>
      </c>
      <c r="I19" s="694">
        <f t="shared" si="4"/>
        <v>0</v>
      </c>
      <c r="J19" s="694">
        <f t="shared" si="4"/>
        <v>0</v>
      </c>
      <c r="K19" s="694">
        <f t="shared" si="4"/>
        <v>0</v>
      </c>
      <c r="L19" s="694">
        <f t="shared" si="4"/>
        <v>0</v>
      </c>
      <c r="M19" s="694">
        <f t="shared" si="4"/>
        <v>0</v>
      </c>
      <c r="N19" s="694">
        <f t="shared" si="4"/>
        <v>0</v>
      </c>
      <c r="O19" s="694">
        <f t="shared" si="4"/>
        <v>0</v>
      </c>
      <c r="P19" s="694">
        <f t="shared" si="4"/>
        <v>0</v>
      </c>
      <c r="Q19" s="694">
        <f t="shared" si="4"/>
        <v>0</v>
      </c>
      <c r="R19" s="694">
        <f t="shared" si="4"/>
        <v>0</v>
      </c>
      <c r="S19" s="694">
        <f t="shared" ref="S19:X19" si="5">SUM(S12,S18)</f>
        <v>0</v>
      </c>
      <c r="T19" s="694">
        <f t="shared" si="5"/>
        <v>0</v>
      </c>
      <c r="U19" s="694">
        <f t="shared" si="5"/>
        <v>0</v>
      </c>
      <c r="V19" s="694">
        <f t="shared" si="5"/>
        <v>0</v>
      </c>
      <c r="W19" s="694">
        <f t="shared" si="5"/>
        <v>0</v>
      </c>
      <c r="X19" s="694">
        <f t="shared" si="5"/>
        <v>0</v>
      </c>
      <c r="Y19" s="694">
        <f t="shared" ref="Y19:AD19" si="6">SUM(Y12,Y18)</f>
        <v>0</v>
      </c>
      <c r="Z19" s="694">
        <f t="shared" si="6"/>
        <v>0</v>
      </c>
      <c r="AA19" s="694">
        <f t="shared" si="6"/>
        <v>0</v>
      </c>
      <c r="AB19" s="694">
        <f t="shared" si="6"/>
        <v>0</v>
      </c>
      <c r="AC19" s="695">
        <f t="shared" si="6"/>
        <v>0</v>
      </c>
      <c r="AD19" s="695">
        <f t="shared" si="6"/>
        <v>0</v>
      </c>
    </row>
    <row r="20" spans="1:30" ht="8.25" customHeight="1"/>
    <row r="21" spans="1:30" s="217" customFormat="1" ht="13.5" customHeight="1">
      <c r="B21" s="39" t="s">
        <v>426</v>
      </c>
      <c r="C21" s="1091" t="s">
        <v>156</v>
      </c>
      <c r="D21" s="1089"/>
      <c r="E21" s="1089"/>
      <c r="F21" s="1089"/>
      <c r="G21" s="1089"/>
      <c r="H21" s="1089"/>
      <c r="I21" s="1089"/>
      <c r="J21" s="1089"/>
      <c r="K21" s="1089"/>
      <c r="L21" s="1089"/>
      <c r="M21" s="1089"/>
      <c r="N21" s="1089"/>
      <c r="O21" s="1089"/>
      <c r="P21" s="1089"/>
      <c r="Q21" s="1089"/>
      <c r="R21" s="1089"/>
      <c r="S21" s="1089"/>
      <c r="T21" s="1089"/>
      <c r="U21" s="1089"/>
      <c r="V21" s="1089"/>
      <c r="W21" s="1089"/>
      <c r="X21" s="1089"/>
      <c r="Y21" s="1089"/>
      <c r="Z21" s="1089"/>
      <c r="AA21" s="1089"/>
      <c r="AB21" s="1089"/>
      <c r="AC21" s="1089"/>
      <c r="AD21" s="1089"/>
    </row>
    <row r="22" spans="1:30" s="217" customFormat="1" ht="13.5" customHeight="1">
      <c r="B22" s="39" t="s">
        <v>427</v>
      </c>
      <c r="C22" s="1344" t="s">
        <v>428</v>
      </c>
      <c r="D22" s="1089"/>
      <c r="E22" s="1089"/>
      <c r="F22" s="1089"/>
      <c r="G22" s="1089"/>
      <c r="H22" s="1089"/>
      <c r="I22" s="1089"/>
      <c r="J22" s="1089"/>
      <c r="K22" s="1089"/>
      <c r="L22" s="1089"/>
      <c r="M22" s="1089"/>
      <c r="N22" s="1089"/>
      <c r="O22" s="1089"/>
      <c r="P22" s="1089"/>
      <c r="Q22" s="1089"/>
      <c r="R22" s="1089"/>
      <c r="S22" s="1089"/>
      <c r="T22" s="1089"/>
      <c r="U22" s="1089"/>
      <c r="V22" s="1089"/>
      <c r="W22" s="1089"/>
      <c r="X22" s="1089"/>
      <c r="Y22" s="1089"/>
      <c r="Z22" s="1089"/>
      <c r="AA22" s="1089"/>
      <c r="AB22" s="1089"/>
      <c r="AC22" s="1089"/>
      <c r="AD22" s="1089"/>
    </row>
    <row r="23" spans="1:30" s="217" customFormat="1" ht="13.5" customHeight="1">
      <c r="B23" s="39" t="s">
        <v>227</v>
      </c>
      <c r="C23" s="1344" t="s">
        <v>473</v>
      </c>
      <c r="D23" s="1089"/>
      <c r="E23" s="1089"/>
      <c r="F23" s="1089"/>
      <c r="G23" s="1089"/>
      <c r="H23" s="1089"/>
      <c r="I23" s="1089"/>
      <c r="J23" s="1089"/>
      <c r="K23" s="1089"/>
      <c r="L23" s="1089"/>
      <c r="M23" s="1089"/>
      <c r="N23" s="1089"/>
      <c r="O23" s="1089"/>
      <c r="P23" s="1089"/>
      <c r="Q23" s="1089"/>
      <c r="R23" s="1089"/>
      <c r="S23" s="1089"/>
      <c r="T23" s="1089"/>
      <c r="U23" s="1089"/>
      <c r="V23" s="1089"/>
      <c r="W23" s="1089"/>
      <c r="X23" s="1089"/>
      <c r="Y23" s="1089"/>
      <c r="Z23" s="1089"/>
      <c r="AA23" s="1089"/>
      <c r="AB23" s="1089"/>
      <c r="AC23" s="1089"/>
      <c r="AD23" s="1089"/>
    </row>
    <row r="24" spans="1:30" s="217" customFormat="1" ht="13.5" customHeight="1">
      <c r="B24" s="39" t="s">
        <v>228</v>
      </c>
      <c r="C24" s="1091" t="s">
        <v>481</v>
      </c>
      <c r="D24" s="1089"/>
      <c r="E24" s="1089"/>
      <c r="F24" s="1089"/>
      <c r="G24" s="1089"/>
      <c r="H24" s="1089"/>
      <c r="I24" s="1089"/>
      <c r="J24" s="1089"/>
      <c r="K24" s="1089"/>
      <c r="L24" s="1089"/>
      <c r="M24" s="1089"/>
      <c r="N24" s="1089"/>
      <c r="O24" s="1089"/>
      <c r="P24" s="1089"/>
      <c r="Q24" s="1089"/>
      <c r="R24" s="1089"/>
      <c r="S24" s="1089"/>
      <c r="T24" s="1089"/>
      <c r="U24" s="1089"/>
      <c r="V24" s="1089"/>
      <c r="W24" s="1089"/>
      <c r="X24" s="1089"/>
      <c r="Y24" s="1089"/>
      <c r="Z24" s="1089"/>
      <c r="AA24" s="1089"/>
      <c r="AB24" s="1089"/>
      <c r="AC24" s="1089"/>
      <c r="AD24" s="1089"/>
    </row>
    <row r="25" spans="1:30" s="217" customFormat="1" ht="13.5" customHeight="1">
      <c r="B25" s="39" t="s">
        <v>225</v>
      </c>
      <c r="C25" s="1091" t="s">
        <v>210</v>
      </c>
      <c r="D25" s="1089"/>
      <c r="E25" s="1089"/>
      <c r="F25" s="1089"/>
      <c r="G25" s="1089"/>
      <c r="H25" s="1089"/>
      <c r="I25" s="1089"/>
      <c r="J25" s="1089"/>
      <c r="K25" s="1089"/>
      <c r="L25" s="1089"/>
      <c r="M25" s="1089"/>
      <c r="N25" s="1089"/>
      <c r="O25" s="1089"/>
      <c r="P25" s="1089"/>
      <c r="Q25" s="1089"/>
      <c r="R25" s="1089"/>
      <c r="S25" s="1089"/>
      <c r="T25" s="1089"/>
      <c r="U25" s="1089"/>
      <c r="V25" s="1089"/>
      <c r="W25" s="1089"/>
      <c r="X25" s="1089"/>
      <c r="Y25" s="1089"/>
      <c r="Z25" s="1089"/>
      <c r="AA25" s="1089"/>
      <c r="AB25" s="1089"/>
      <c r="AC25" s="1089"/>
      <c r="AD25" s="1089"/>
    </row>
    <row r="26" spans="1:30" s="217" customFormat="1" ht="13.5" customHeight="1">
      <c r="B26" s="39" t="s">
        <v>226</v>
      </c>
      <c r="C26" s="1345" t="s">
        <v>474</v>
      </c>
      <c r="D26" s="1089"/>
      <c r="E26" s="1089"/>
      <c r="F26" s="1089"/>
      <c r="G26" s="1089"/>
      <c r="H26" s="1089"/>
      <c r="I26" s="1089"/>
      <c r="J26" s="1089"/>
      <c r="K26" s="1089"/>
      <c r="L26" s="1089"/>
      <c r="M26" s="1089"/>
      <c r="N26" s="1089"/>
      <c r="O26" s="1089"/>
      <c r="P26" s="1089"/>
      <c r="Q26" s="1089"/>
      <c r="R26" s="1089"/>
      <c r="S26" s="1089"/>
      <c r="T26" s="1089"/>
      <c r="U26" s="1089"/>
      <c r="V26" s="1089"/>
      <c r="W26" s="1089"/>
      <c r="X26" s="1089"/>
      <c r="Y26" s="1089"/>
      <c r="Z26" s="1089"/>
      <c r="AA26" s="1089"/>
      <c r="AB26" s="1089"/>
      <c r="AC26" s="1089"/>
      <c r="AD26" s="1089"/>
    </row>
    <row r="27" spans="1:30" s="217" customFormat="1" ht="13.5" customHeight="1">
      <c r="B27" s="39" t="s">
        <v>229</v>
      </c>
      <c r="C27" s="1091" t="s">
        <v>537</v>
      </c>
      <c r="D27" s="1089"/>
      <c r="E27" s="1089"/>
      <c r="F27" s="1089"/>
      <c r="G27" s="1089"/>
      <c r="H27" s="1089"/>
      <c r="I27" s="1089"/>
      <c r="J27" s="1089"/>
      <c r="K27" s="1089"/>
      <c r="L27" s="1089"/>
      <c r="M27" s="1089"/>
      <c r="N27" s="1089"/>
      <c r="O27" s="1089"/>
      <c r="P27" s="1089"/>
      <c r="Q27" s="1089"/>
      <c r="R27" s="1089"/>
      <c r="S27" s="1089"/>
      <c r="T27" s="1089"/>
      <c r="U27" s="1089"/>
      <c r="V27" s="1089"/>
      <c r="W27" s="1089"/>
      <c r="X27" s="1089"/>
      <c r="Y27" s="1089"/>
      <c r="Z27" s="1089"/>
      <c r="AA27" s="1089"/>
      <c r="AB27" s="1089"/>
      <c r="AC27" s="1089"/>
      <c r="AD27" s="1089"/>
    </row>
    <row r="28" spans="1:30" ht="8.25" customHeight="1" thickBot="1"/>
    <row r="29" spans="1:30" ht="12.75" customHeight="1">
      <c r="A29" s="201"/>
      <c r="B29" s="201"/>
      <c r="C29" s="201"/>
      <c r="D29" s="201"/>
      <c r="Q29" s="49"/>
      <c r="R29" s="49"/>
      <c r="S29" s="49"/>
      <c r="T29" s="49"/>
      <c r="U29" s="49"/>
      <c r="V29" s="49"/>
      <c r="W29" s="49"/>
      <c r="X29" s="49"/>
      <c r="Y29" s="49"/>
      <c r="Z29" s="49"/>
      <c r="AA29" s="49"/>
      <c r="AB29" s="49"/>
      <c r="AC29" s="1236" t="s">
        <v>281</v>
      </c>
      <c r="AD29" s="1332"/>
    </row>
    <row r="30" spans="1:30" ht="12.75" customHeight="1" thickBot="1">
      <c r="A30" s="201"/>
      <c r="B30" s="201"/>
      <c r="C30" s="201"/>
      <c r="D30" s="201"/>
      <c r="Q30" s="49"/>
      <c r="R30" s="49"/>
      <c r="S30" s="49"/>
      <c r="T30" s="49"/>
      <c r="U30" s="49"/>
      <c r="V30" s="49"/>
      <c r="W30" s="49"/>
      <c r="X30" s="49"/>
      <c r="Y30" s="49"/>
      <c r="Z30" s="49"/>
      <c r="AA30" s="49"/>
      <c r="AB30" s="49"/>
      <c r="AC30" s="1333"/>
      <c r="AD30" s="1334"/>
    </row>
    <row r="31" spans="1:30" ht="8.25" customHeight="1">
      <c r="A31" s="189"/>
      <c r="B31" s="190"/>
      <c r="C31" s="190"/>
      <c r="D31" s="201"/>
    </row>
    <row r="32" spans="1:30" ht="13.5">
      <c r="A32" s="190"/>
      <c r="B32" s="190"/>
      <c r="C32" s="190"/>
      <c r="D32" s="201"/>
    </row>
    <row r="33" spans="1:4">
      <c r="A33" s="201"/>
      <c r="B33" s="201"/>
      <c r="C33" s="201"/>
      <c r="D33" s="201"/>
    </row>
    <row r="34" spans="1:4">
      <c r="A34" s="201"/>
      <c r="B34" s="201"/>
      <c r="C34" s="201"/>
      <c r="D34" s="201"/>
    </row>
  </sheetData>
  <mergeCells count="14">
    <mergeCell ref="B19:E19"/>
    <mergeCell ref="C27:AD27"/>
    <mergeCell ref="AC29:AD30"/>
    <mergeCell ref="C21:AD21"/>
    <mergeCell ref="C22:AD22"/>
    <mergeCell ref="C23:AD23"/>
    <mergeCell ref="C24:AD24"/>
    <mergeCell ref="C25:AD25"/>
    <mergeCell ref="C26:AD26"/>
    <mergeCell ref="B1:AD1"/>
    <mergeCell ref="B3:AD3"/>
    <mergeCell ref="B6:D6"/>
    <mergeCell ref="C12:E12"/>
    <mergeCell ref="C18:E18"/>
  </mergeCells>
  <phoneticPr fontId="26"/>
  <printOptions horizontalCentered="1"/>
  <pageMargins left="0.78740157480314965" right="0.78740157480314965" top="0.98425196850393704" bottom="0.98425196850393704" header="0.51181102362204722" footer="0.51181102362204722"/>
  <pageSetup paperSize="8" scale="43"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35"/>
  <sheetViews>
    <sheetView showGridLines="0" view="pageBreakPreview" zoomScale="130" zoomScaleNormal="100" zoomScaleSheetLayoutView="130" workbookViewId="0">
      <selection activeCell="M24" sqref="M24"/>
    </sheetView>
  </sheetViews>
  <sheetFormatPr defaultRowHeight="12"/>
  <cols>
    <col min="1" max="2" width="2.25" style="111" customWidth="1"/>
    <col min="3" max="3" width="25.625" style="111" customWidth="1"/>
    <col min="4" max="4" width="40.625" style="111" customWidth="1"/>
    <col min="5" max="6" width="15.625" style="111" customWidth="1"/>
    <col min="7" max="7" width="2.125" style="111" customWidth="1"/>
    <col min="8" max="11" width="13.625" style="111" customWidth="1"/>
    <col min="12" max="16384" width="9" style="111"/>
  </cols>
  <sheetData>
    <row r="1" spans="1:14" s="104" customFormat="1" ht="20.100000000000001" customHeight="1">
      <c r="B1" s="1254" t="s">
        <v>520</v>
      </c>
      <c r="C1" s="985"/>
      <c r="D1" s="985"/>
      <c r="E1" s="985"/>
      <c r="F1" s="985"/>
      <c r="G1" s="617"/>
      <c r="H1" s="106"/>
      <c r="I1" s="106"/>
      <c r="J1" s="106"/>
      <c r="K1" s="106"/>
    </row>
    <row r="2" spans="1:14" s="104" customFormat="1" ht="9.9499999999999993" customHeight="1">
      <c r="B2" s="105"/>
      <c r="C2" s="106"/>
      <c r="D2" s="106"/>
      <c r="E2" s="107"/>
      <c r="F2" s="108"/>
      <c r="G2" s="106"/>
      <c r="H2" s="106"/>
    </row>
    <row r="3" spans="1:14" s="104" customFormat="1" ht="20.100000000000001" customHeight="1">
      <c r="B3" s="1105" t="s">
        <v>720</v>
      </c>
      <c r="C3" s="1255"/>
      <c r="D3" s="1255"/>
      <c r="E3" s="1255"/>
      <c r="F3" s="1255"/>
      <c r="G3" s="618"/>
      <c r="H3" s="191"/>
      <c r="I3" s="191"/>
      <c r="J3" s="191"/>
      <c r="K3" s="191"/>
      <c r="L3" s="192"/>
      <c r="M3" s="192"/>
      <c r="N3" s="192"/>
    </row>
    <row r="4" spans="1:14" s="104" customFormat="1" ht="8.25" customHeight="1">
      <c r="A4" s="619"/>
      <c r="B4" s="620"/>
      <c r="C4" s="620"/>
      <c r="D4" s="620"/>
      <c r="E4" s="620"/>
      <c r="F4" s="620"/>
      <c r="G4" s="620"/>
      <c r="H4" s="191"/>
      <c r="I4" s="191"/>
      <c r="J4" s="191"/>
      <c r="K4" s="191"/>
      <c r="L4" s="192"/>
      <c r="M4" s="192"/>
      <c r="N4" s="192"/>
    </row>
    <row r="5" spans="1:14" s="114" customFormat="1" ht="20.100000000000001" customHeight="1" thickBot="1">
      <c r="A5" s="621"/>
      <c r="B5" s="622" t="s">
        <v>394</v>
      </c>
      <c r="C5" s="622" t="s">
        <v>721</v>
      </c>
      <c r="D5" s="190"/>
      <c r="E5" s="623"/>
      <c r="F5" s="623"/>
    </row>
    <row r="6" spans="1:14" s="114" customFormat="1" ht="20.100000000000001" customHeight="1">
      <c r="A6" s="621"/>
      <c r="B6" s="1256" t="s">
        <v>395</v>
      </c>
      <c r="C6" s="1257"/>
      <c r="D6" s="1260" t="s">
        <v>154</v>
      </c>
      <c r="E6" s="1262" t="s">
        <v>155</v>
      </c>
      <c r="F6" s="1263"/>
    </row>
    <row r="7" spans="1:14" s="114" customFormat="1" ht="20.100000000000001" customHeight="1" thickBot="1">
      <c r="A7" s="621"/>
      <c r="B7" s="1258"/>
      <c r="C7" s="1259"/>
      <c r="D7" s="1261"/>
      <c r="E7" s="624" t="s">
        <v>396</v>
      </c>
      <c r="F7" s="625" t="s">
        <v>397</v>
      </c>
    </row>
    <row r="8" spans="1:14" s="114" customFormat="1" ht="20.100000000000001" customHeight="1">
      <c r="A8" s="621"/>
      <c r="B8" s="1264"/>
      <c r="C8" s="1265"/>
      <c r="D8" s="626"/>
      <c r="E8" s="627"/>
      <c r="F8" s="1266">
        <f>SUM(E8:E14)</f>
        <v>0</v>
      </c>
    </row>
    <row r="9" spans="1:14" s="114" customFormat="1" ht="20.100000000000001" customHeight="1">
      <c r="A9" s="621"/>
      <c r="B9" s="1268"/>
      <c r="C9" s="1269"/>
      <c r="D9" s="628"/>
      <c r="E9" s="629"/>
      <c r="F9" s="1266"/>
    </row>
    <row r="10" spans="1:14" s="114" customFormat="1" ht="20.100000000000001" customHeight="1">
      <c r="A10" s="621"/>
      <c r="B10" s="1268"/>
      <c r="C10" s="1269"/>
      <c r="D10" s="628"/>
      <c r="E10" s="629"/>
      <c r="F10" s="1266"/>
    </row>
    <row r="11" spans="1:14" s="114" customFormat="1" ht="20.100000000000001" customHeight="1">
      <c r="A11" s="621"/>
      <c r="B11" s="1268"/>
      <c r="C11" s="1269"/>
      <c r="D11" s="628"/>
      <c r="E11" s="629"/>
      <c r="F11" s="1266"/>
    </row>
    <row r="12" spans="1:14" s="114" customFormat="1" ht="20.100000000000001" customHeight="1">
      <c r="A12" s="621"/>
      <c r="B12" s="1268"/>
      <c r="C12" s="1269"/>
      <c r="D12" s="628"/>
      <c r="E12" s="629"/>
      <c r="F12" s="1266"/>
    </row>
    <row r="13" spans="1:14" s="114" customFormat="1" ht="20.100000000000001" customHeight="1">
      <c r="A13" s="621"/>
      <c r="B13" s="1268"/>
      <c r="C13" s="1269"/>
      <c r="D13" s="628"/>
      <c r="E13" s="629"/>
      <c r="F13" s="1266"/>
    </row>
    <row r="14" spans="1:14" s="114" customFormat="1" ht="20.100000000000001" customHeight="1" thickBot="1">
      <c r="A14" s="621"/>
      <c r="B14" s="1278"/>
      <c r="C14" s="1279"/>
      <c r="D14" s="630"/>
      <c r="E14" s="631"/>
      <c r="F14" s="1267"/>
    </row>
    <row r="15" spans="1:14" ht="23.25" customHeight="1"/>
    <row r="16" spans="1:14" ht="13.5" customHeight="1">
      <c r="B16" s="193" t="s">
        <v>398</v>
      </c>
      <c r="C16" s="1270" t="s">
        <v>156</v>
      </c>
      <c r="D16" s="1243"/>
      <c r="E16" s="1243"/>
      <c r="F16" s="1243"/>
    </row>
    <row r="17" spans="2:6" ht="13.5" customHeight="1">
      <c r="B17" s="193" t="s">
        <v>399</v>
      </c>
      <c r="C17" s="1270" t="s">
        <v>480</v>
      </c>
      <c r="D17" s="1243"/>
      <c r="E17" s="1243"/>
      <c r="F17" s="1243"/>
    </row>
    <row r="18" spans="2:6" ht="13.5" customHeight="1">
      <c r="B18" s="193" t="s">
        <v>227</v>
      </c>
      <c r="C18" s="1248" t="s">
        <v>473</v>
      </c>
      <c r="D18" s="1243"/>
      <c r="E18" s="1243"/>
      <c r="F18" s="1243"/>
    </row>
    <row r="19" spans="2:6" ht="13.5" customHeight="1">
      <c r="B19" s="193" t="s">
        <v>228</v>
      </c>
      <c r="C19" s="1270" t="s">
        <v>481</v>
      </c>
      <c r="D19" s="1243"/>
      <c r="E19" s="1243"/>
      <c r="F19" s="1243"/>
    </row>
    <row r="20" spans="2:6" ht="21.75" customHeight="1">
      <c r="B20" s="193" t="s">
        <v>225</v>
      </c>
      <c r="C20" s="1271" t="s">
        <v>474</v>
      </c>
      <c r="D20" s="1272"/>
      <c r="E20" s="1272"/>
      <c r="F20" s="1272"/>
    </row>
    <row r="21" spans="2:6" ht="13.5" customHeight="1">
      <c r="B21" s="193" t="s">
        <v>226</v>
      </c>
      <c r="C21" s="1272" t="s">
        <v>538</v>
      </c>
      <c r="D21" s="1273"/>
      <c r="E21" s="1273"/>
      <c r="F21" s="1273"/>
    </row>
    <row r="22" spans="2:6" ht="13.5" customHeight="1">
      <c r="B22" s="193" t="s">
        <v>438</v>
      </c>
      <c r="C22" s="1272" t="s">
        <v>484</v>
      </c>
      <c r="D22" s="1273"/>
      <c r="E22" s="1273"/>
      <c r="F22" s="1273"/>
    </row>
    <row r="23" spans="2:6" ht="8.25" customHeight="1" thickBot="1"/>
    <row r="24" spans="2:6">
      <c r="E24" s="1274" t="s">
        <v>281</v>
      </c>
      <c r="F24" s="1275"/>
    </row>
    <row r="25" spans="2:6" ht="12.75" thickBot="1">
      <c r="E25" s="1276"/>
      <c r="F25" s="1277"/>
    </row>
    <row r="26" spans="2:6" ht="8.25" customHeight="1"/>
    <row r="35" spans="3:3">
      <c r="C35" s="111" t="s">
        <v>485</v>
      </c>
    </row>
  </sheetData>
  <mergeCells count="21">
    <mergeCell ref="E24:F25"/>
    <mergeCell ref="B12:C12"/>
    <mergeCell ref="B13:C13"/>
    <mergeCell ref="B14:C14"/>
    <mergeCell ref="C16:F16"/>
    <mergeCell ref="C21:F21"/>
    <mergeCell ref="C20:F20"/>
    <mergeCell ref="C19:F19"/>
    <mergeCell ref="F8:F14"/>
    <mergeCell ref="B8:C8"/>
    <mergeCell ref="B9:C9"/>
    <mergeCell ref="B11:C11"/>
    <mergeCell ref="C22:F22"/>
    <mergeCell ref="B10:C10"/>
    <mergeCell ref="C17:F17"/>
    <mergeCell ref="C18:F18"/>
    <mergeCell ref="B1:F1"/>
    <mergeCell ref="B3:F3"/>
    <mergeCell ref="B6:C7"/>
    <mergeCell ref="D6:D7"/>
    <mergeCell ref="E6:F6"/>
  </mergeCells>
  <phoneticPr fontId="26"/>
  <printOptions horizontalCentered="1"/>
  <pageMargins left="0.78740157480314965" right="0.78740157480314965" top="0.78740157480314965" bottom="0.78740157480314965" header="0.51181102362204722" footer="0.51181102362204722"/>
  <pageSetup paperSize="9" scale="83"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C31"/>
  <sheetViews>
    <sheetView showGridLines="0" view="pageBreakPreview" zoomScale="70" zoomScaleNormal="70" zoomScaleSheetLayoutView="70" workbookViewId="0">
      <selection activeCell="M24" sqref="M24"/>
    </sheetView>
  </sheetViews>
  <sheetFormatPr defaultColWidth="8" defaultRowHeight="11.25"/>
  <cols>
    <col min="1" max="1" width="2.25" style="64" customWidth="1"/>
    <col min="2" max="2" width="2.5" style="64" customWidth="1"/>
    <col min="3" max="3" width="10.625" style="64" customWidth="1"/>
    <col min="4" max="4" width="14.875" style="64" customWidth="1"/>
    <col min="5" max="5" width="13.5" style="64" customWidth="1"/>
    <col min="6" max="6" width="5.125" style="64" bestFit="1" customWidth="1"/>
    <col min="7" max="28" width="12.25" style="64" customWidth="1"/>
    <col min="29" max="29" width="2.25" style="64" customWidth="1"/>
    <col min="30" max="30" width="10.25" style="64" customWidth="1"/>
    <col min="31" max="16384" width="8" style="64"/>
  </cols>
  <sheetData>
    <row r="1" spans="1:29" ht="20.100000000000001" customHeight="1">
      <c r="B1" s="1254" t="s">
        <v>525</v>
      </c>
      <c r="C1" s="985"/>
      <c r="D1" s="985"/>
      <c r="E1" s="985"/>
      <c r="F1" s="985"/>
      <c r="G1" s="985"/>
      <c r="H1" s="985"/>
      <c r="I1" s="985"/>
      <c r="J1" s="985"/>
      <c r="K1" s="985"/>
      <c r="L1" s="985"/>
      <c r="M1" s="985"/>
      <c r="N1" s="985"/>
      <c r="O1" s="985"/>
      <c r="P1" s="985"/>
      <c r="Q1" s="985"/>
      <c r="R1" s="985"/>
      <c r="S1" s="985"/>
      <c r="T1" s="985"/>
      <c r="U1" s="985"/>
      <c r="V1" s="985"/>
      <c r="W1" s="985"/>
      <c r="X1" s="985"/>
      <c r="Y1" s="985"/>
      <c r="Z1" s="985"/>
      <c r="AA1" s="985"/>
      <c r="AB1" s="985"/>
    </row>
    <row r="2" spans="1:29" ht="8.25" customHeight="1">
      <c r="B2" s="242"/>
      <c r="C2" s="241"/>
      <c r="D2" s="243"/>
      <c r="E2" s="244"/>
      <c r="F2" s="244"/>
      <c r="G2" s="244"/>
      <c r="H2" s="244"/>
      <c r="I2" s="244"/>
      <c r="J2" s="244"/>
      <c r="K2" s="241"/>
    </row>
    <row r="3" spans="1:29" ht="20.100000000000001" customHeight="1">
      <c r="B3" s="1105" t="s">
        <v>521</v>
      </c>
      <c r="C3" s="1282"/>
      <c r="D3" s="1282"/>
      <c r="E3" s="1282"/>
      <c r="F3" s="1282"/>
      <c r="G3" s="1282"/>
      <c r="H3" s="1282"/>
      <c r="I3" s="1282"/>
      <c r="J3" s="1282"/>
      <c r="K3" s="1282"/>
      <c r="L3" s="1282"/>
      <c r="M3" s="1282"/>
      <c r="N3" s="1282"/>
      <c r="O3" s="1282"/>
      <c r="P3" s="1282"/>
      <c r="Q3" s="1282"/>
      <c r="R3" s="1282"/>
      <c r="S3" s="1282"/>
      <c r="T3" s="1282"/>
      <c r="U3" s="1282"/>
      <c r="V3" s="1282"/>
      <c r="W3" s="1282"/>
      <c r="X3" s="1282"/>
      <c r="Y3" s="1282"/>
      <c r="Z3" s="1282"/>
      <c r="AA3" s="1282"/>
      <c r="AB3" s="1282"/>
    </row>
    <row r="4" spans="1:29" ht="8.25" customHeight="1">
      <c r="B4" s="66"/>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row>
    <row r="5" spans="1:29" s="382" customFormat="1" ht="20.100000000000001" customHeight="1" thickBot="1">
      <c r="B5" s="393" t="s">
        <v>522</v>
      </c>
      <c r="AB5" s="383" t="s">
        <v>274</v>
      </c>
    </row>
    <row r="6" spans="1:29" s="118" customFormat="1" ht="20.100000000000001" customHeight="1" thickBot="1">
      <c r="A6" s="117"/>
      <c r="B6" s="1283" t="s">
        <v>400</v>
      </c>
      <c r="C6" s="1284"/>
      <c r="D6" s="1284"/>
      <c r="E6" s="1284"/>
      <c r="F6" s="1285"/>
      <c r="G6" s="384" t="s">
        <v>634</v>
      </c>
      <c r="H6" s="384" t="s">
        <v>635</v>
      </c>
      <c r="I6" s="384" t="s">
        <v>636</v>
      </c>
      <c r="J6" s="384" t="s">
        <v>637</v>
      </c>
      <c r="K6" s="384" t="s">
        <v>638</v>
      </c>
      <c r="L6" s="384" t="s">
        <v>639</v>
      </c>
      <c r="M6" s="384" t="s">
        <v>640</v>
      </c>
      <c r="N6" s="384" t="s">
        <v>641</v>
      </c>
      <c r="O6" s="384" t="s">
        <v>642</v>
      </c>
      <c r="P6" s="384" t="s">
        <v>643</v>
      </c>
      <c r="Q6" s="384" t="s">
        <v>644</v>
      </c>
      <c r="R6" s="384" t="s">
        <v>645</v>
      </c>
      <c r="S6" s="384" t="s">
        <v>646</v>
      </c>
      <c r="T6" s="384" t="s">
        <v>647</v>
      </c>
      <c r="U6" s="384" t="s">
        <v>648</v>
      </c>
      <c r="V6" s="384" t="s">
        <v>649</v>
      </c>
      <c r="W6" s="384" t="s">
        <v>650</v>
      </c>
      <c r="X6" s="384" t="s">
        <v>651</v>
      </c>
      <c r="Y6" s="384" t="s">
        <v>652</v>
      </c>
      <c r="Z6" s="384" t="s">
        <v>653</v>
      </c>
      <c r="AA6" s="384" t="s">
        <v>654</v>
      </c>
      <c r="AB6" s="385" t="s">
        <v>283</v>
      </c>
    </row>
    <row r="7" spans="1:29" s="104" customFormat="1" ht="20.100000000000001" customHeight="1" thickBot="1">
      <c r="A7" s="117"/>
      <c r="B7" s="386"/>
      <c r="C7" s="1280" t="s">
        <v>523</v>
      </c>
      <c r="D7" s="1281"/>
      <c r="E7" s="240" t="s">
        <v>200</v>
      </c>
      <c r="F7" s="246" t="s">
        <v>201</v>
      </c>
      <c r="G7" s="632">
        <f t="shared" ref="G7:AA7" si="0">G21</f>
        <v>0</v>
      </c>
      <c r="H7" s="632">
        <f t="shared" si="0"/>
        <v>0</v>
      </c>
      <c r="I7" s="632">
        <f t="shared" si="0"/>
        <v>0</v>
      </c>
      <c r="J7" s="633">
        <f t="shared" si="0"/>
        <v>0</v>
      </c>
      <c r="K7" s="633">
        <f t="shared" si="0"/>
        <v>0</v>
      </c>
      <c r="L7" s="633">
        <f t="shared" si="0"/>
        <v>0</v>
      </c>
      <c r="M7" s="633">
        <f t="shared" si="0"/>
        <v>0</v>
      </c>
      <c r="N7" s="633">
        <f t="shared" si="0"/>
        <v>0</v>
      </c>
      <c r="O7" s="633">
        <f t="shared" si="0"/>
        <v>0</v>
      </c>
      <c r="P7" s="633">
        <f t="shared" si="0"/>
        <v>0</v>
      </c>
      <c r="Q7" s="633">
        <f t="shared" si="0"/>
        <v>0</v>
      </c>
      <c r="R7" s="633">
        <f t="shared" ref="R7" si="1">R21</f>
        <v>0</v>
      </c>
      <c r="S7" s="633">
        <f t="shared" si="0"/>
        <v>0</v>
      </c>
      <c r="T7" s="633">
        <f t="shared" si="0"/>
        <v>0</v>
      </c>
      <c r="U7" s="633">
        <f t="shared" si="0"/>
        <v>0</v>
      </c>
      <c r="V7" s="633">
        <f t="shared" si="0"/>
        <v>0</v>
      </c>
      <c r="W7" s="633">
        <f t="shared" si="0"/>
        <v>0</v>
      </c>
      <c r="X7" s="633">
        <f t="shared" si="0"/>
        <v>0</v>
      </c>
      <c r="Y7" s="633">
        <f t="shared" si="0"/>
        <v>0</v>
      </c>
      <c r="Z7" s="633">
        <f t="shared" si="0"/>
        <v>0</v>
      </c>
      <c r="AA7" s="633">
        <f t="shared" si="0"/>
        <v>0</v>
      </c>
      <c r="AB7" s="634">
        <f>SUM(G7:AA7)</f>
        <v>0</v>
      </c>
    </row>
    <row r="8" spans="1:29" s="104" customFormat="1" ht="20.100000000000001" customHeight="1" thickBot="1">
      <c r="A8" s="117"/>
      <c r="B8" s="386"/>
      <c r="C8" s="248"/>
      <c r="D8" s="464" t="s">
        <v>155</v>
      </c>
      <c r="E8" s="392"/>
      <c r="F8" s="247" t="s">
        <v>276</v>
      </c>
      <c r="G8" s="127">
        <f>G7*$E$8</f>
        <v>0</v>
      </c>
      <c r="H8" s="252">
        <f t="shared" ref="H8:AA8" si="2">H7*$E$8</f>
        <v>0</v>
      </c>
      <c r="I8" s="252">
        <f t="shared" si="2"/>
        <v>0</v>
      </c>
      <c r="J8" s="252">
        <f t="shared" si="2"/>
        <v>0</v>
      </c>
      <c r="K8" s="252">
        <f t="shared" si="2"/>
        <v>0</v>
      </c>
      <c r="L8" s="252">
        <f t="shared" si="2"/>
        <v>0</v>
      </c>
      <c r="M8" s="252">
        <f t="shared" si="2"/>
        <v>0</v>
      </c>
      <c r="N8" s="252">
        <f t="shared" si="2"/>
        <v>0</v>
      </c>
      <c r="O8" s="252">
        <f t="shared" si="2"/>
        <v>0</v>
      </c>
      <c r="P8" s="252">
        <f>P7*$E$8</f>
        <v>0</v>
      </c>
      <c r="Q8" s="252">
        <f t="shared" si="2"/>
        <v>0</v>
      </c>
      <c r="R8" s="252">
        <f t="shared" ref="R8" si="3">R7*$E$8</f>
        <v>0</v>
      </c>
      <c r="S8" s="252">
        <f t="shared" si="2"/>
        <v>0</v>
      </c>
      <c r="T8" s="252">
        <f t="shared" si="2"/>
        <v>0</v>
      </c>
      <c r="U8" s="252">
        <f t="shared" si="2"/>
        <v>0</v>
      </c>
      <c r="V8" s="252">
        <f t="shared" si="2"/>
        <v>0</v>
      </c>
      <c r="W8" s="252">
        <f t="shared" si="2"/>
        <v>0</v>
      </c>
      <c r="X8" s="252">
        <f t="shared" si="2"/>
        <v>0</v>
      </c>
      <c r="Y8" s="252">
        <f t="shared" si="2"/>
        <v>0</v>
      </c>
      <c r="Z8" s="252">
        <f t="shared" si="2"/>
        <v>0</v>
      </c>
      <c r="AA8" s="252">
        <f t="shared" si="2"/>
        <v>0</v>
      </c>
      <c r="AB8" s="129">
        <f>SUM(G8:AA8)</f>
        <v>0</v>
      </c>
    </row>
    <row r="9" spans="1:29" s="118" customFormat="1" ht="20.100000000000001" customHeight="1" thickBot="1">
      <c r="A9" s="117"/>
      <c r="B9" s="1286" t="s">
        <v>722</v>
      </c>
      <c r="C9" s="1287"/>
      <c r="D9" s="1287"/>
      <c r="E9" s="1287"/>
      <c r="F9" s="381"/>
      <c r="G9" s="253">
        <f>G8</f>
        <v>0</v>
      </c>
      <c r="H9" s="145">
        <f t="shared" ref="H9:Z9" si="4">H8</f>
        <v>0</v>
      </c>
      <c r="I9" s="145">
        <f t="shared" si="4"/>
        <v>0</v>
      </c>
      <c r="J9" s="145">
        <f t="shared" si="4"/>
        <v>0</v>
      </c>
      <c r="K9" s="145">
        <f t="shared" si="4"/>
        <v>0</v>
      </c>
      <c r="L9" s="145">
        <f t="shared" si="4"/>
        <v>0</v>
      </c>
      <c r="M9" s="145">
        <f t="shared" si="4"/>
        <v>0</v>
      </c>
      <c r="N9" s="145">
        <f t="shared" si="4"/>
        <v>0</v>
      </c>
      <c r="O9" s="145">
        <f t="shared" si="4"/>
        <v>0</v>
      </c>
      <c r="P9" s="145">
        <f t="shared" si="4"/>
        <v>0</v>
      </c>
      <c r="Q9" s="145">
        <f t="shared" si="4"/>
        <v>0</v>
      </c>
      <c r="R9" s="145">
        <f t="shared" ref="R9" si="5">R8</f>
        <v>0</v>
      </c>
      <c r="S9" s="145">
        <f t="shared" si="4"/>
        <v>0</v>
      </c>
      <c r="T9" s="145">
        <f t="shared" si="4"/>
        <v>0</v>
      </c>
      <c r="U9" s="145">
        <f t="shared" si="4"/>
        <v>0</v>
      </c>
      <c r="V9" s="145">
        <f t="shared" si="4"/>
        <v>0</v>
      </c>
      <c r="W9" s="145">
        <f t="shared" si="4"/>
        <v>0</v>
      </c>
      <c r="X9" s="145">
        <f t="shared" si="4"/>
        <v>0</v>
      </c>
      <c r="Y9" s="145">
        <f t="shared" si="4"/>
        <v>0</v>
      </c>
      <c r="Z9" s="145">
        <f t="shared" si="4"/>
        <v>0</v>
      </c>
      <c r="AA9" s="145">
        <f>AA8</f>
        <v>0</v>
      </c>
      <c r="AB9" s="387">
        <f>SUM(G9:AA9)</f>
        <v>0</v>
      </c>
    </row>
    <row r="10" spans="1:29" s="104" customFormat="1" ht="8.25" customHeight="1">
      <c r="A10" s="160"/>
      <c r="B10" s="160"/>
      <c r="C10" s="389"/>
      <c r="D10" s="389"/>
      <c r="E10" s="388"/>
      <c r="F10" s="389"/>
      <c r="G10" s="390"/>
      <c r="H10" s="390"/>
      <c r="I10" s="390"/>
      <c r="J10" s="390"/>
      <c r="K10" s="390"/>
      <c r="L10" s="390"/>
      <c r="M10" s="390"/>
      <c r="N10" s="390"/>
      <c r="O10" s="390"/>
      <c r="P10" s="390"/>
      <c r="Q10" s="390"/>
      <c r="R10" s="390"/>
      <c r="S10" s="390"/>
      <c r="T10" s="390"/>
      <c r="U10" s="390"/>
      <c r="V10" s="390"/>
      <c r="W10" s="390"/>
      <c r="X10" s="390"/>
      <c r="Y10" s="390"/>
      <c r="Z10" s="390"/>
      <c r="AA10" s="390"/>
      <c r="AB10" s="390"/>
    </row>
    <row r="11" spans="1:29" s="104" customFormat="1" ht="13.5" customHeight="1">
      <c r="B11" s="193" t="s">
        <v>401</v>
      </c>
      <c r="C11" s="1291" t="s">
        <v>482</v>
      </c>
      <c r="D11" s="1243"/>
      <c r="E11" s="1243"/>
      <c r="F11" s="1243"/>
      <c r="G11" s="1243"/>
      <c r="H11" s="1243"/>
      <c r="I11" s="1243"/>
      <c r="J11" s="1243"/>
      <c r="K11" s="1243"/>
      <c r="L11" s="1243"/>
      <c r="M11" s="1243"/>
      <c r="N11" s="1243"/>
      <c r="O11" s="1243"/>
      <c r="P11" s="1243"/>
      <c r="Q11" s="1243"/>
      <c r="R11" s="1243"/>
      <c r="S11" s="1243"/>
      <c r="T11" s="1243"/>
      <c r="U11" s="1243"/>
      <c r="V11" s="1243"/>
      <c r="W11" s="1243"/>
      <c r="X11" s="1243"/>
      <c r="Y11" s="1243"/>
      <c r="Z11" s="1243"/>
      <c r="AA11" s="1243"/>
      <c r="AB11" s="1243"/>
      <c r="AC11" s="1243"/>
    </row>
    <row r="12" spans="1:29" s="104" customFormat="1" ht="13.5" customHeight="1">
      <c r="B12" s="193" t="s">
        <v>404</v>
      </c>
      <c r="C12" s="1291" t="s">
        <v>402</v>
      </c>
      <c r="D12" s="1243"/>
      <c r="E12" s="1243"/>
      <c r="F12" s="1243"/>
      <c r="G12" s="1243"/>
      <c r="H12" s="1243"/>
      <c r="I12" s="1243"/>
      <c r="J12" s="1243"/>
      <c r="K12" s="1243"/>
      <c r="L12" s="1243"/>
      <c r="M12" s="1243"/>
      <c r="N12" s="1243"/>
      <c r="O12" s="1243"/>
      <c r="P12" s="1243"/>
      <c r="Q12" s="1243"/>
      <c r="R12" s="1243"/>
      <c r="S12" s="1243"/>
      <c r="T12" s="1243"/>
      <c r="U12" s="1243"/>
      <c r="V12" s="1243"/>
      <c r="W12" s="1243"/>
      <c r="X12" s="1243"/>
      <c r="Y12" s="1243"/>
      <c r="Z12" s="1243"/>
      <c r="AA12" s="1243"/>
      <c r="AB12" s="1243"/>
      <c r="AC12" s="1243"/>
    </row>
    <row r="13" spans="1:29" s="104" customFormat="1" ht="13.5" customHeight="1">
      <c r="B13" s="193" t="s">
        <v>227</v>
      </c>
      <c r="C13" s="1270" t="s">
        <v>480</v>
      </c>
      <c r="D13" s="1243"/>
      <c r="E13" s="1243"/>
      <c r="F13" s="1243"/>
      <c r="G13" s="1243"/>
      <c r="H13" s="1243"/>
      <c r="I13" s="1243"/>
      <c r="J13" s="1243"/>
      <c r="K13" s="1243"/>
      <c r="L13" s="1243"/>
      <c r="M13" s="1243"/>
      <c r="N13" s="1243"/>
      <c r="O13" s="1243"/>
      <c r="P13" s="1243"/>
      <c r="Q13" s="1243"/>
      <c r="R13" s="1243"/>
      <c r="S13" s="1243"/>
      <c r="T13" s="1243"/>
      <c r="U13" s="1243"/>
      <c r="V13" s="1243"/>
      <c r="W13" s="1243"/>
      <c r="X13" s="1243"/>
      <c r="Y13" s="1243"/>
      <c r="Z13" s="1243"/>
      <c r="AA13" s="1243"/>
      <c r="AB13" s="1243"/>
      <c r="AC13" s="1243"/>
    </row>
    <row r="14" spans="1:29" s="104" customFormat="1" ht="13.5" customHeight="1">
      <c r="B14" s="193" t="s">
        <v>228</v>
      </c>
      <c r="C14" s="1248" t="s">
        <v>473</v>
      </c>
      <c r="D14" s="1243"/>
      <c r="E14" s="1243"/>
      <c r="F14" s="1243"/>
      <c r="G14" s="1243"/>
      <c r="H14" s="1243"/>
      <c r="I14" s="1243"/>
      <c r="J14" s="1243"/>
      <c r="K14" s="1243"/>
      <c r="L14" s="1243"/>
      <c r="M14" s="1243"/>
      <c r="N14" s="1243"/>
      <c r="O14" s="1243"/>
      <c r="P14" s="1243"/>
      <c r="Q14" s="1243"/>
      <c r="R14" s="1243"/>
      <c r="S14" s="1243"/>
      <c r="T14" s="1243"/>
      <c r="U14" s="1243"/>
      <c r="V14" s="1243"/>
      <c r="W14" s="1243"/>
      <c r="X14" s="1243"/>
      <c r="Y14" s="1243"/>
      <c r="Z14" s="1243"/>
      <c r="AA14" s="1243"/>
      <c r="AB14" s="1243"/>
      <c r="AC14" s="1243"/>
    </row>
    <row r="15" spans="1:29" s="104" customFormat="1" ht="13.5" customHeight="1">
      <c r="B15" s="193" t="s">
        <v>225</v>
      </c>
      <c r="C15" s="1271" t="s">
        <v>474</v>
      </c>
      <c r="D15" s="1292"/>
      <c r="E15" s="1292"/>
      <c r="F15" s="1292"/>
      <c r="G15" s="1292"/>
      <c r="H15" s="1292"/>
      <c r="I15" s="1292"/>
      <c r="J15" s="1292"/>
      <c r="K15" s="1292"/>
      <c r="L15" s="1292"/>
      <c r="M15" s="1292"/>
      <c r="N15" s="1292"/>
      <c r="O15" s="1292"/>
      <c r="P15" s="1292"/>
      <c r="Q15" s="1292"/>
      <c r="R15" s="1292"/>
      <c r="S15" s="1292"/>
      <c r="T15" s="1292"/>
      <c r="U15" s="1292"/>
      <c r="V15" s="1292"/>
      <c r="W15" s="1292"/>
      <c r="X15" s="1292"/>
      <c r="Y15" s="1292"/>
      <c r="Z15" s="1292"/>
      <c r="AA15" s="1292"/>
      <c r="AB15" s="1292"/>
      <c r="AC15" s="1292"/>
    </row>
    <row r="16" spans="1:29" s="104" customFormat="1" ht="13.5" customHeight="1">
      <c r="B16" s="193" t="s">
        <v>226</v>
      </c>
      <c r="C16" s="1288" t="s">
        <v>539</v>
      </c>
      <c r="D16" s="1243"/>
      <c r="E16" s="1243"/>
      <c r="F16" s="1243"/>
      <c r="G16" s="1243"/>
      <c r="H16" s="1243"/>
      <c r="I16" s="1243"/>
      <c r="J16" s="1243"/>
      <c r="K16" s="1243"/>
      <c r="L16" s="1243"/>
      <c r="M16" s="1243"/>
      <c r="N16" s="1243"/>
      <c r="O16" s="1243"/>
      <c r="P16" s="1243"/>
      <c r="Q16" s="1243"/>
      <c r="R16" s="1243"/>
      <c r="S16" s="1243"/>
      <c r="T16" s="1243"/>
      <c r="U16" s="1243"/>
      <c r="V16" s="1243"/>
      <c r="W16" s="1243"/>
      <c r="X16" s="1243"/>
      <c r="Y16" s="1243"/>
      <c r="Z16" s="1243"/>
      <c r="AA16" s="1243"/>
      <c r="AB16" s="1243"/>
      <c r="AC16" s="1243"/>
    </row>
    <row r="17" spans="1:29" s="104" customFormat="1" ht="13.5" customHeight="1">
      <c r="B17" s="193" t="s">
        <v>229</v>
      </c>
      <c r="C17" s="187" t="s">
        <v>486</v>
      </c>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row>
    <row r="18" spans="1:29" s="104" customFormat="1" ht="15.75" customHeight="1"/>
    <row r="19" spans="1:29" s="640" customFormat="1" ht="15" thickBot="1">
      <c r="B19" s="641" t="s">
        <v>524</v>
      </c>
      <c r="C19" s="642"/>
      <c r="D19" s="642"/>
      <c r="E19" s="642"/>
      <c r="F19" s="642"/>
      <c r="G19" s="643"/>
      <c r="H19" s="644"/>
      <c r="AA19" s="645"/>
      <c r="AB19" s="645"/>
    </row>
    <row r="20" spans="1:29" s="590" customFormat="1" ht="18" customHeight="1" thickBot="1">
      <c r="A20" s="646"/>
      <c r="B20" s="1289" t="s">
        <v>406</v>
      </c>
      <c r="C20" s="1290"/>
      <c r="D20" s="1290"/>
      <c r="E20" s="1290"/>
      <c r="F20" s="649" t="s">
        <v>362</v>
      </c>
      <c r="G20" s="384" t="s">
        <v>634</v>
      </c>
      <c r="H20" s="384" t="s">
        <v>635</v>
      </c>
      <c r="I20" s="384" t="s">
        <v>636</v>
      </c>
      <c r="J20" s="384" t="s">
        <v>637</v>
      </c>
      <c r="K20" s="384" t="s">
        <v>638</v>
      </c>
      <c r="L20" s="384" t="s">
        <v>639</v>
      </c>
      <c r="M20" s="384" t="s">
        <v>640</v>
      </c>
      <c r="N20" s="384" t="s">
        <v>641</v>
      </c>
      <c r="O20" s="384" t="s">
        <v>642</v>
      </c>
      <c r="P20" s="384" t="s">
        <v>643</v>
      </c>
      <c r="Q20" s="384" t="s">
        <v>644</v>
      </c>
      <c r="R20" s="384" t="s">
        <v>645</v>
      </c>
      <c r="S20" s="384" t="s">
        <v>646</v>
      </c>
      <c r="T20" s="384" t="s">
        <v>647</v>
      </c>
      <c r="U20" s="384" t="s">
        <v>648</v>
      </c>
      <c r="V20" s="384" t="s">
        <v>649</v>
      </c>
      <c r="W20" s="384" t="s">
        <v>650</v>
      </c>
      <c r="X20" s="384" t="s">
        <v>651</v>
      </c>
      <c r="Y20" s="384" t="s">
        <v>652</v>
      </c>
      <c r="Z20" s="384" t="s">
        <v>653</v>
      </c>
      <c r="AA20" s="384" t="s">
        <v>654</v>
      </c>
      <c r="AB20" s="650" t="s">
        <v>407</v>
      </c>
    </row>
    <row r="21" spans="1:29" s="658" customFormat="1" ht="18" customHeight="1">
      <c r="A21" s="651"/>
      <c r="B21" s="652" t="s">
        <v>429</v>
      </c>
      <c r="C21" s="653"/>
      <c r="D21" s="653"/>
      <c r="E21" s="653"/>
      <c r="F21" s="654" t="s">
        <v>408</v>
      </c>
      <c r="G21" s="655">
        <f>SUM(G22:G24)</f>
        <v>0</v>
      </c>
      <c r="H21" s="656">
        <f t="shared" ref="H21:AA21" si="6">SUM(H22:H24)</f>
        <v>0</v>
      </c>
      <c r="I21" s="656">
        <f t="shared" si="6"/>
        <v>0</v>
      </c>
      <c r="J21" s="656">
        <f t="shared" si="6"/>
        <v>0</v>
      </c>
      <c r="K21" s="656">
        <f t="shared" si="6"/>
        <v>0</v>
      </c>
      <c r="L21" s="656">
        <f t="shared" si="6"/>
        <v>0</v>
      </c>
      <c r="M21" s="656">
        <f t="shared" si="6"/>
        <v>0</v>
      </c>
      <c r="N21" s="656">
        <f t="shared" si="6"/>
        <v>0</v>
      </c>
      <c r="O21" s="656">
        <f t="shared" si="6"/>
        <v>0</v>
      </c>
      <c r="P21" s="656">
        <f t="shared" si="6"/>
        <v>0</v>
      </c>
      <c r="Q21" s="656">
        <f t="shared" si="6"/>
        <v>0</v>
      </c>
      <c r="R21" s="656">
        <f t="shared" si="6"/>
        <v>0</v>
      </c>
      <c r="S21" s="656">
        <f t="shared" si="6"/>
        <v>0</v>
      </c>
      <c r="T21" s="656">
        <f t="shared" si="6"/>
        <v>0</v>
      </c>
      <c r="U21" s="656">
        <f t="shared" si="6"/>
        <v>0</v>
      </c>
      <c r="V21" s="656">
        <f t="shared" si="6"/>
        <v>0</v>
      </c>
      <c r="W21" s="656">
        <f t="shared" si="6"/>
        <v>0</v>
      </c>
      <c r="X21" s="656">
        <f t="shared" si="6"/>
        <v>0</v>
      </c>
      <c r="Y21" s="656">
        <f t="shared" si="6"/>
        <v>0</v>
      </c>
      <c r="Z21" s="656">
        <f t="shared" si="6"/>
        <v>0</v>
      </c>
      <c r="AA21" s="655">
        <f t="shared" si="6"/>
        <v>0</v>
      </c>
      <c r="AB21" s="657">
        <f>SUM(G21:AA21)</f>
        <v>0</v>
      </c>
    </row>
    <row r="22" spans="1:29" s="590" customFormat="1" ht="18" customHeight="1">
      <c r="A22" s="646"/>
      <c r="B22" s="659"/>
      <c r="C22" s="666"/>
      <c r="D22" s="661"/>
      <c r="E22" s="661"/>
      <c r="F22" s="662" t="s">
        <v>408</v>
      </c>
      <c r="G22" s="667"/>
      <c r="H22" s="668"/>
      <c r="I22" s="668"/>
      <c r="J22" s="668"/>
      <c r="K22" s="668"/>
      <c r="L22" s="668"/>
      <c r="M22" s="668"/>
      <c r="N22" s="668"/>
      <c r="O22" s="668"/>
      <c r="P22" s="668"/>
      <c r="Q22" s="668"/>
      <c r="R22" s="668"/>
      <c r="S22" s="668"/>
      <c r="T22" s="668"/>
      <c r="U22" s="668"/>
      <c r="V22" s="668"/>
      <c r="W22" s="668"/>
      <c r="X22" s="668"/>
      <c r="Y22" s="668"/>
      <c r="Z22" s="668"/>
      <c r="AA22" s="667"/>
      <c r="AB22" s="665">
        <f>SUM(G22:AA22)</f>
        <v>0</v>
      </c>
    </row>
    <row r="23" spans="1:29" s="590" customFormat="1" ht="18" customHeight="1">
      <c r="A23" s="646"/>
      <c r="B23" s="659"/>
      <c r="C23" s="666"/>
      <c r="D23" s="661"/>
      <c r="E23" s="661"/>
      <c r="F23" s="662" t="s">
        <v>408</v>
      </c>
      <c r="G23" s="667"/>
      <c r="H23" s="668"/>
      <c r="I23" s="668"/>
      <c r="J23" s="668"/>
      <c r="K23" s="668"/>
      <c r="L23" s="668"/>
      <c r="M23" s="668"/>
      <c r="N23" s="668"/>
      <c r="O23" s="668"/>
      <c r="P23" s="668"/>
      <c r="Q23" s="668"/>
      <c r="R23" s="668"/>
      <c r="S23" s="668"/>
      <c r="T23" s="668"/>
      <c r="U23" s="668"/>
      <c r="V23" s="668"/>
      <c r="W23" s="668"/>
      <c r="X23" s="668"/>
      <c r="Y23" s="668"/>
      <c r="Z23" s="668"/>
      <c r="AA23" s="667"/>
      <c r="AB23" s="665">
        <f>SUM(G23:AA23)</f>
        <v>0</v>
      </c>
    </row>
    <row r="24" spans="1:29" s="590" customFormat="1" ht="18" customHeight="1" thickBot="1">
      <c r="A24" s="646"/>
      <c r="B24" s="669"/>
      <c r="C24" s="670"/>
      <c r="D24" s="671"/>
      <c r="E24" s="671"/>
      <c r="F24" s="672" t="s">
        <v>408</v>
      </c>
      <c r="G24" s="673"/>
      <c r="H24" s="674"/>
      <c r="I24" s="674"/>
      <c r="J24" s="674"/>
      <c r="K24" s="674"/>
      <c r="L24" s="674"/>
      <c r="M24" s="674"/>
      <c r="N24" s="674"/>
      <c r="O24" s="674"/>
      <c r="P24" s="674"/>
      <c r="Q24" s="674"/>
      <c r="R24" s="674"/>
      <c r="S24" s="674"/>
      <c r="T24" s="674"/>
      <c r="U24" s="674"/>
      <c r="V24" s="674"/>
      <c r="W24" s="674"/>
      <c r="X24" s="674"/>
      <c r="Y24" s="674"/>
      <c r="Z24" s="674"/>
      <c r="AA24" s="673"/>
      <c r="AB24" s="675">
        <f>SUM(G24:AA24)</f>
        <v>0</v>
      </c>
    </row>
    <row r="25" spans="1:29" s="590" customFormat="1" ht="12">
      <c r="A25" s="646"/>
      <c r="B25" s="676" t="s">
        <v>401</v>
      </c>
      <c r="C25" s="677" t="s">
        <v>487</v>
      </c>
      <c r="D25" s="678"/>
      <c r="E25" s="678"/>
      <c r="F25" s="679"/>
      <c r="G25" s="680"/>
      <c r="H25" s="680"/>
      <c r="I25" s="680"/>
      <c r="J25" s="680"/>
      <c r="K25" s="680"/>
      <c r="L25" s="680"/>
      <c r="M25" s="680"/>
      <c r="N25" s="680"/>
      <c r="O25" s="680"/>
      <c r="P25" s="680"/>
      <c r="Q25" s="680"/>
      <c r="R25" s="680"/>
      <c r="S25" s="680"/>
      <c r="T25" s="680"/>
      <c r="U25" s="680"/>
      <c r="V25" s="680"/>
      <c r="W25" s="680"/>
      <c r="X25" s="680"/>
      <c r="Y25" s="645"/>
      <c r="Z25" s="645"/>
      <c r="AA25" s="680"/>
    </row>
    <row r="26" spans="1:29" s="590" customFormat="1" ht="12">
      <c r="A26" s="646"/>
      <c r="B26" s="676" t="s">
        <v>404</v>
      </c>
      <c r="C26" s="677" t="s">
        <v>409</v>
      </c>
      <c r="D26" s="678"/>
      <c r="E26" s="678"/>
      <c r="F26" s="679"/>
      <c r="G26" s="680"/>
      <c r="H26" s="680"/>
      <c r="I26" s="680"/>
      <c r="J26" s="680"/>
      <c r="K26" s="680"/>
      <c r="L26" s="680"/>
      <c r="M26" s="680"/>
      <c r="N26" s="680"/>
      <c r="O26" s="680"/>
      <c r="P26" s="680"/>
      <c r="Q26" s="680"/>
      <c r="R26" s="680"/>
      <c r="S26" s="680"/>
      <c r="T26" s="680"/>
      <c r="U26" s="680"/>
      <c r="V26" s="680"/>
      <c r="W26" s="680"/>
      <c r="X26" s="680"/>
      <c r="Y26" s="645"/>
      <c r="Z26" s="645"/>
      <c r="AA26" s="680"/>
    </row>
    <row r="27" spans="1:29" s="590" customFormat="1" ht="18" customHeight="1">
      <c r="A27" s="646"/>
      <c r="B27" s="681"/>
      <c r="C27" s="642"/>
      <c r="D27" s="678"/>
      <c r="E27" s="678"/>
      <c r="F27" s="678"/>
      <c r="H27" s="655"/>
      <c r="I27" s="682"/>
      <c r="J27" s="682"/>
      <c r="K27" s="682"/>
      <c r="L27" s="682"/>
      <c r="M27" s="682"/>
      <c r="N27" s="682"/>
      <c r="O27" s="682"/>
      <c r="P27" s="682"/>
      <c r="Q27" s="682"/>
      <c r="R27" s="682"/>
      <c r="S27" s="682"/>
      <c r="T27" s="682"/>
      <c r="U27" s="682"/>
      <c r="V27" s="682"/>
      <c r="W27" s="682"/>
      <c r="X27" s="682"/>
      <c r="Y27" s="682"/>
      <c r="Z27" s="682"/>
      <c r="AA27" s="645"/>
      <c r="AB27" s="645"/>
      <c r="AC27" s="682"/>
    </row>
    <row r="28" spans="1:29" ht="19.5" customHeight="1" thickBot="1"/>
    <row r="29" spans="1:29" s="104" customFormat="1" ht="13.5">
      <c r="A29" s="190"/>
      <c r="B29" s="190"/>
      <c r="C29" s="190"/>
      <c r="AA29" s="1236" t="s">
        <v>281</v>
      </c>
      <c r="AB29" s="1332"/>
    </row>
    <row r="30" spans="1:29" s="104" customFormat="1" ht="12" customHeight="1" thickBot="1">
      <c r="AA30" s="1333"/>
      <c r="AB30" s="1334"/>
    </row>
    <row r="31" spans="1:29" ht="20.100000000000001" customHeight="1"/>
  </sheetData>
  <mergeCells count="13">
    <mergeCell ref="C16:AC16"/>
    <mergeCell ref="B20:E20"/>
    <mergeCell ref="AA29:AB30"/>
    <mergeCell ref="C11:AC11"/>
    <mergeCell ref="C12:AC12"/>
    <mergeCell ref="C13:AC13"/>
    <mergeCell ref="C14:AC14"/>
    <mergeCell ref="C15:AC15"/>
    <mergeCell ref="B1:AB1"/>
    <mergeCell ref="B3:AB3"/>
    <mergeCell ref="B6:F6"/>
    <mergeCell ref="C7:D7"/>
    <mergeCell ref="B9:E9"/>
  </mergeCells>
  <phoneticPr fontId="26"/>
  <printOptions horizontalCentered="1"/>
  <pageMargins left="0.78740157480314965" right="0.78740157480314965" top="0.98425196850393704" bottom="0.98425196850393704" header="0.51181102362204722" footer="0.51181102362204722"/>
  <pageSetup paperSize="8" scale="60"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G79"/>
  <sheetViews>
    <sheetView topLeftCell="A13" zoomScale="115" zoomScaleNormal="115" workbookViewId="0">
      <selection activeCell="D34" sqref="D34"/>
    </sheetView>
  </sheetViews>
  <sheetFormatPr defaultRowHeight="12"/>
  <cols>
    <col min="1" max="1" width="1.625" style="550" customWidth="1"/>
    <col min="2" max="2" width="3.625" style="550" customWidth="1"/>
    <col min="3" max="3" width="22" style="550" customWidth="1"/>
    <col min="4" max="4" width="74" style="550" customWidth="1"/>
    <col min="5" max="5" width="16.625" style="550" customWidth="1"/>
    <col min="6" max="7" width="7.625" style="550" customWidth="1"/>
    <col min="8" max="16384" width="9" style="550"/>
  </cols>
  <sheetData>
    <row r="3" spans="2:7" ht="18.75" customHeight="1">
      <c r="B3" s="549" t="s">
        <v>1</v>
      </c>
    </row>
    <row r="5" spans="2:7">
      <c r="B5" s="971" t="s">
        <v>2</v>
      </c>
      <c r="C5" s="973" t="s">
        <v>3</v>
      </c>
      <c r="D5" s="967" t="s">
        <v>4</v>
      </c>
      <c r="E5" s="967" t="s">
        <v>5</v>
      </c>
      <c r="F5" s="967" t="s">
        <v>6</v>
      </c>
      <c r="G5" s="968"/>
    </row>
    <row r="6" spans="2:7">
      <c r="B6" s="972"/>
      <c r="C6" s="974"/>
      <c r="D6" s="975"/>
      <c r="E6" s="975"/>
      <c r="F6" s="551" t="s">
        <v>7</v>
      </c>
      <c r="G6" s="552" t="s">
        <v>8</v>
      </c>
    </row>
    <row r="7" spans="2:7">
      <c r="B7" s="845">
        <v>1</v>
      </c>
      <c r="C7" s="553" t="s">
        <v>9</v>
      </c>
      <c r="D7" s="554" t="s">
        <v>10</v>
      </c>
      <c r="E7" s="554" t="s">
        <v>11</v>
      </c>
      <c r="F7" s="555" t="s">
        <v>12</v>
      </c>
      <c r="G7" s="556" t="s">
        <v>13</v>
      </c>
    </row>
    <row r="8" spans="2:7">
      <c r="B8" s="845">
        <v>2</v>
      </c>
      <c r="C8" s="557" t="s">
        <v>14</v>
      </c>
      <c r="D8" s="558" t="s">
        <v>15</v>
      </c>
      <c r="E8" s="558" t="s">
        <v>11</v>
      </c>
      <c r="F8" s="559" t="s">
        <v>13</v>
      </c>
      <c r="G8" s="560"/>
    </row>
    <row r="9" spans="2:7">
      <c r="B9" s="845">
        <v>3</v>
      </c>
      <c r="C9" s="557" t="s">
        <v>16</v>
      </c>
      <c r="D9" s="558" t="s">
        <v>17</v>
      </c>
      <c r="E9" s="558" t="s">
        <v>11</v>
      </c>
      <c r="F9" s="559" t="s">
        <v>13</v>
      </c>
      <c r="G9" s="560"/>
    </row>
    <row r="10" spans="2:7">
      <c r="B10" s="845">
        <v>4</v>
      </c>
      <c r="C10" s="557" t="s">
        <v>18</v>
      </c>
      <c r="D10" s="558" t="s">
        <v>19</v>
      </c>
      <c r="E10" s="558" t="s">
        <v>11</v>
      </c>
      <c r="F10" s="559" t="s">
        <v>13</v>
      </c>
      <c r="G10" s="560"/>
    </row>
    <row r="11" spans="2:7">
      <c r="B11" s="845">
        <v>5</v>
      </c>
      <c r="C11" s="557" t="s">
        <v>20</v>
      </c>
      <c r="D11" s="558" t="s">
        <v>21</v>
      </c>
      <c r="E11" s="558" t="s">
        <v>11</v>
      </c>
      <c r="F11" s="559" t="s">
        <v>13</v>
      </c>
      <c r="G11" s="560"/>
    </row>
    <row r="12" spans="2:7">
      <c r="B12" s="845">
        <v>6</v>
      </c>
      <c r="C12" s="557" t="s">
        <v>22</v>
      </c>
      <c r="D12" s="558" t="s">
        <v>23</v>
      </c>
      <c r="E12" s="558" t="s">
        <v>11</v>
      </c>
      <c r="F12" s="559" t="s">
        <v>13</v>
      </c>
      <c r="G12" s="560"/>
    </row>
    <row r="13" spans="2:7">
      <c r="B13" s="845">
        <v>7</v>
      </c>
      <c r="C13" s="557" t="s">
        <v>24</v>
      </c>
      <c r="D13" s="558" t="s">
        <v>25</v>
      </c>
      <c r="E13" s="558" t="s">
        <v>11</v>
      </c>
      <c r="F13" s="559" t="s">
        <v>13</v>
      </c>
      <c r="G13" s="560"/>
    </row>
    <row r="14" spans="2:7">
      <c r="B14" s="845">
        <v>8</v>
      </c>
      <c r="C14" s="557" t="s">
        <v>26</v>
      </c>
      <c r="D14" s="558" t="s">
        <v>27</v>
      </c>
      <c r="E14" s="558" t="s">
        <v>11</v>
      </c>
      <c r="F14" s="559" t="s">
        <v>13</v>
      </c>
      <c r="G14" s="560"/>
    </row>
    <row r="15" spans="2:7">
      <c r="B15" s="845">
        <v>9</v>
      </c>
      <c r="C15" s="557" t="s">
        <v>28</v>
      </c>
      <c r="D15" s="558" t="s">
        <v>29</v>
      </c>
      <c r="E15" s="558" t="s">
        <v>11</v>
      </c>
      <c r="F15" s="559" t="s">
        <v>13</v>
      </c>
      <c r="G15" s="560"/>
    </row>
    <row r="16" spans="2:7">
      <c r="B16" s="845">
        <v>10</v>
      </c>
      <c r="C16" s="557" t="s">
        <v>30</v>
      </c>
      <c r="D16" s="558" t="s">
        <v>31</v>
      </c>
      <c r="E16" s="558" t="s">
        <v>11</v>
      </c>
      <c r="F16" s="559" t="s">
        <v>13</v>
      </c>
      <c r="G16" s="560"/>
    </row>
    <row r="17" spans="2:7">
      <c r="B17" s="845">
        <v>11</v>
      </c>
      <c r="C17" s="561" t="s">
        <v>32</v>
      </c>
      <c r="D17" s="581" t="s">
        <v>724</v>
      </c>
      <c r="E17" s="562" t="s">
        <v>11</v>
      </c>
      <c r="F17" s="563" t="s">
        <v>13</v>
      </c>
      <c r="G17" s="564"/>
    </row>
    <row r="18" spans="2:7">
      <c r="B18" s="845">
        <v>12</v>
      </c>
      <c r="C18" s="561" t="s">
        <v>33</v>
      </c>
      <c r="D18" s="581" t="s">
        <v>725</v>
      </c>
      <c r="E18" s="562" t="s">
        <v>11</v>
      </c>
      <c r="F18" s="563" t="s">
        <v>13</v>
      </c>
      <c r="G18" s="564"/>
    </row>
    <row r="19" spans="2:7">
      <c r="B19" s="845">
        <v>13</v>
      </c>
      <c r="C19" s="561" t="s">
        <v>34</v>
      </c>
      <c r="D19" s="581" t="s">
        <v>726</v>
      </c>
      <c r="E19" s="562" t="s">
        <v>11</v>
      </c>
      <c r="F19" s="563" t="s">
        <v>13</v>
      </c>
      <c r="G19" s="564"/>
    </row>
    <row r="20" spans="2:7">
      <c r="B20" s="845">
        <v>14</v>
      </c>
      <c r="C20" s="557" t="s">
        <v>35</v>
      </c>
      <c r="D20" s="575" t="s">
        <v>727</v>
      </c>
      <c r="E20" s="558" t="s">
        <v>11</v>
      </c>
      <c r="F20" s="559" t="s">
        <v>13</v>
      </c>
      <c r="G20" s="560"/>
    </row>
    <row r="21" spans="2:7">
      <c r="B21" s="845">
        <v>15</v>
      </c>
      <c r="C21" s="557" t="s">
        <v>36</v>
      </c>
      <c r="D21" s="575" t="s">
        <v>728</v>
      </c>
      <c r="E21" s="558" t="s">
        <v>11</v>
      </c>
      <c r="F21" s="559" t="s">
        <v>13</v>
      </c>
      <c r="G21" s="560"/>
    </row>
    <row r="22" spans="2:7">
      <c r="B22" s="845">
        <v>16</v>
      </c>
      <c r="C22" s="576" t="s">
        <v>440</v>
      </c>
      <c r="D22" s="575" t="s">
        <v>729</v>
      </c>
      <c r="E22" s="558" t="s">
        <v>11</v>
      </c>
      <c r="F22" s="559" t="s">
        <v>13</v>
      </c>
      <c r="G22" s="560"/>
    </row>
    <row r="23" spans="2:7">
      <c r="B23" s="845">
        <v>17</v>
      </c>
      <c r="C23" s="557" t="s">
        <v>37</v>
      </c>
      <c r="D23" s="558" t="s">
        <v>38</v>
      </c>
      <c r="E23" s="558" t="s">
        <v>11</v>
      </c>
      <c r="F23" s="559" t="s">
        <v>13</v>
      </c>
      <c r="G23" s="560"/>
    </row>
    <row r="24" spans="2:7">
      <c r="B24" s="845">
        <v>18</v>
      </c>
      <c r="C24" s="557" t="s">
        <v>39</v>
      </c>
      <c r="D24" s="558" t="s">
        <v>40</v>
      </c>
      <c r="E24" s="558" t="s">
        <v>11</v>
      </c>
      <c r="F24" s="559" t="s">
        <v>13</v>
      </c>
      <c r="G24" s="560"/>
    </row>
    <row r="25" spans="2:7">
      <c r="B25" s="845">
        <v>19</v>
      </c>
      <c r="C25" s="557" t="s">
        <v>41</v>
      </c>
      <c r="D25" s="558" t="s">
        <v>42</v>
      </c>
      <c r="E25" s="558" t="s">
        <v>11</v>
      </c>
      <c r="F25" s="559" t="s">
        <v>13</v>
      </c>
      <c r="G25" s="560" t="s">
        <v>13</v>
      </c>
    </row>
    <row r="26" spans="2:7">
      <c r="B26" s="845">
        <v>20</v>
      </c>
      <c r="C26" s="557" t="s">
        <v>43</v>
      </c>
      <c r="D26" s="558" t="s">
        <v>44</v>
      </c>
      <c r="E26" s="558" t="s">
        <v>11</v>
      </c>
      <c r="F26" s="559" t="s">
        <v>13</v>
      </c>
      <c r="G26" s="560"/>
    </row>
    <row r="27" spans="2:7">
      <c r="B27" s="845">
        <v>21</v>
      </c>
      <c r="C27" s="557" t="s">
        <v>45</v>
      </c>
      <c r="D27" s="558" t="s">
        <v>46</v>
      </c>
      <c r="E27" s="558" t="s">
        <v>11</v>
      </c>
      <c r="F27" s="559" t="s">
        <v>13</v>
      </c>
      <c r="G27" s="560"/>
    </row>
    <row r="28" spans="2:7">
      <c r="B28" s="845">
        <v>22</v>
      </c>
      <c r="C28" s="561" t="s">
        <v>47</v>
      </c>
      <c r="D28" s="562" t="s">
        <v>48</v>
      </c>
      <c r="E28" s="562" t="s">
        <v>11</v>
      </c>
      <c r="F28" s="563" t="s">
        <v>12</v>
      </c>
      <c r="G28" s="564" t="s">
        <v>13</v>
      </c>
    </row>
    <row r="29" spans="2:7">
      <c r="B29" s="845">
        <v>23</v>
      </c>
      <c r="C29" s="557" t="s">
        <v>49</v>
      </c>
      <c r="D29" s="558" t="s">
        <v>50</v>
      </c>
      <c r="E29" s="558" t="s">
        <v>11</v>
      </c>
      <c r="F29" s="559" t="s">
        <v>13</v>
      </c>
      <c r="G29" s="560"/>
    </row>
    <row r="30" spans="2:7">
      <c r="B30" s="845">
        <v>24</v>
      </c>
      <c r="C30" s="557" t="s">
        <v>51</v>
      </c>
      <c r="D30" s="558" t="s">
        <v>452</v>
      </c>
      <c r="E30" s="558" t="s">
        <v>11</v>
      </c>
      <c r="F30" s="559" t="s">
        <v>12</v>
      </c>
      <c r="G30" s="560" t="s">
        <v>13</v>
      </c>
    </row>
    <row r="31" spans="2:7">
      <c r="B31" s="845">
        <v>25</v>
      </c>
      <c r="C31" s="557" t="s">
        <v>143</v>
      </c>
      <c r="D31" s="558" t="s">
        <v>681</v>
      </c>
      <c r="E31" s="558" t="s">
        <v>11</v>
      </c>
      <c r="F31" s="559" t="s">
        <v>12</v>
      </c>
      <c r="G31" s="560" t="s">
        <v>13</v>
      </c>
    </row>
    <row r="32" spans="2:7">
      <c r="B32" s="845">
        <v>26</v>
      </c>
      <c r="C32" s="557" t="s">
        <v>364</v>
      </c>
      <c r="D32" s="575" t="s">
        <v>579</v>
      </c>
      <c r="E32" s="558" t="s">
        <v>11</v>
      </c>
      <c r="F32" s="559" t="s">
        <v>12</v>
      </c>
      <c r="G32" s="560" t="s">
        <v>13</v>
      </c>
    </row>
    <row r="33" spans="2:7">
      <c r="B33" s="845">
        <v>27</v>
      </c>
      <c r="C33" s="561" t="s">
        <v>52</v>
      </c>
      <c r="D33" s="581" t="s">
        <v>580</v>
      </c>
      <c r="E33" s="562" t="s">
        <v>11</v>
      </c>
      <c r="F33" s="563" t="s">
        <v>13</v>
      </c>
      <c r="G33" s="564"/>
    </row>
    <row r="34" spans="2:7">
      <c r="B34" s="845">
        <v>28</v>
      </c>
      <c r="C34" s="561" t="s">
        <v>53</v>
      </c>
      <c r="D34" s="581" t="s">
        <v>581</v>
      </c>
      <c r="E34" s="562" t="s">
        <v>11</v>
      </c>
      <c r="F34" s="563" t="s">
        <v>13</v>
      </c>
      <c r="G34" s="564"/>
    </row>
    <row r="35" spans="2:7">
      <c r="B35" s="845">
        <v>29</v>
      </c>
      <c r="C35" s="561" t="s">
        <v>54</v>
      </c>
      <c r="D35" s="581" t="s">
        <v>582</v>
      </c>
      <c r="E35" s="581" t="s">
        <v>588</v>
      </c>
      <c r="F35" s="563" t="s">
        <v>13</v>
      </c>
      <c r="G35" s="564"/>
    </row>
    <row r="36" spans="2:7">
      <c r="B36" s="845">
        <v>30</v>
      </c>
      <c r="C36" s="561" t="s">
        <v>56</v>
      </c>
      <c r="D36" s="581" t="s">
        <v>630</v>
      </c>
      <c r="E36" s="581" t="s">
        <v>588</v>
      </c>
      <c r="F36" s="563" t="s">
        <v>13</v>
      </c>
      <c r="G36" s="564"/>
    </row>
    <row r="37" spans="2:7">
      <c r="B37" s="845">
        <v>31</v>
      </c>
      <c r="C37" s="561" t="s">
        <v>583</v>
      </c>
      <c r="D37" s="581" t="s">
        <v>758</v>
      </c>
      <c r="E37" s="581" t="s">
        <v>588</v>
      </c>
      <c r="F37" s="563" t="s">
        <v>13</v>
      </c>
      <c r="G37" s="564"/>
    </row>
    <row r="38" spans="2:7">
      <c r="B38" s="845">
        <v>32</v>
      </c>
      <c r="C38" s="582" t="s">
        <v>57</v>
      </c>
      <c r="D38" s="581" t="s">
        <v>584</v>
      </c>
      <c r="E38" s="562" t="s">
        <v>11</v>
      </c>
      <c r="F38" s="563" t="s">
        <v>13</v>
      </c>
      <c r="G38" s="564"/>
    </row>
    <row r="39" spans="2:7">
      <c r="B39" s="845">
        <v>33</v>
      </c>
      <c r="C39" s="582" t="s">
        <v>430</v>
      </c>
      <c r="D39" s="581" t="s">
        <v>585</v>
      </c>
      <c r="E39" s="581" t="s">
        <v>588</v>
      </c>
      <c r="F39" s="563" t="s">
        <v>13</v>
      </c>
      <c r="G39" s="564"/>
    </row>
    <row r="40" spans="2:7">
      <c r="B40" s="845">
        <v>34</v>
      </c>
      <c r="C40" s="582" t="s">
        <v>431</v>
      </c>
      <c r="D40" s="581" t="s">
        <v>586</v>
      </c>
      <c r="E40" s="581" t="s">
        <v>588</v>
      </c>
      <c r="F40" s="563" t="s">
        <v>13</v>
      </c>
      <c r="G40" s="564"/>
    </row>
    <row r="41" spans="2:7">
      <c r="B41" s="845">
        <v>35</v>
      </c>
      <c r="C41" s="582" t="s">
        <v>432</v>
      </c>
      <c r="D41" s="581" t="s">
        <v>587</v>
      </c>
      <c r="E41" s="581" t="s">
        <v>732</v>
      </c>
      <c r="F41" s="563" t="s">
        <v>13</v>
      </c>
      <c r="G41" s="564"/>
    </row>
    <row r="42" spans="2:7">
      <c r="B42" s="845">
        <v>36</v>
      </c>
      <c r="C42" s="582" t="s">
        <v>58</v>
      </c>
      <c r="D42" s="581" t="s">
        <v>589</v>
      </c>
      <c r="E42" s="562" t="s">
        <v>11</v>
      </c>
      <c r="F42" s="563" t="s">
        <v>13</v>
      </c>
      <c r="G42" s="564"/>
    </row>
    <row r="43" spans="2:7">
      <c r="B43" s="845">
        <v>37</v>
      </c>
      <c r="C43" s="582" t="s">
        <v>59</v>
      </c>
      <c r="D43" s="581" t="s">
        <v>759</v>
      </c>
      <c r="E43" s="581" t="s">
        <v>588</v>
      </c>
      <c r="F43" s="563" t="s">
        <v>13</v>
      </c>
      <c r="G43" s="564"/>
    </row>
    <row r="44" spans="2:7">
      <c r="B44" s="845">
        <v>38</v>
      </c>
      <c r="C44" s="582" t="s">
        <v>760</v>
      </c>
      <c r="D44" s="581" t="s">
        <v>761</v>
      </c>
      <c r="E44" s="581" t="s">
        <v>588</v>
      </c>
      <c r="F44" s="847" t="s">
        <v>13</v>
      </c>
      <c r="G44" s="848"/>
    </row>
    <row r="45" spans="2:7">
      <c r="B45" s="845">
        <v>39</v>
      </c>
      <c r="C45" s="582" t="s">
        <v>61</v>
      </c>
      <c r="D45" s="581" t="s">
        <v>590</v>
      </c>
      <c r="E45" s="562" t="s">
        <v>11</v>
      </c>
      <c r="F45" s="563" t="s">
        <v>13</v>
      </c>
      <c r="G45" s="564"/>
    </row>
    <row r="46" spans="2:7">
      <c r="B46" s="845">
        <v>40</v>
      </c>
      <c r="C46" s="582" t="s">
        <v>591</v>
      </c>
      <c r="D46" s="581" t="s">
        <v>762</v>
      </c>
      <c r="E46" s="581" t="s">
        <v>588</v>
      </c>
      <c r="F46" s="563" t="s">
        <v>13</v>
      </c>
      <c r="G46" s="564"/>
    </row>
    <row r="47" spans="2:7">
      <c r="B47" s="845">
        <v>41</v>
      </c>
      <c r="C47" s="582" t="s">
        <v>592</v>
      </c>
      <c r="D47" s="581" t="s">
        <v>763</v>
      </c>
      <c r="E47" s="581" t="s">
        <v>588</v>
      </c>
      <c r="F47" s="563" t="s">
        <v>13</v>
      </c>
      <c r="G47" s="564"/>
    </row>
    <row r="48" spans="2:7">
      <c r="B48" s="845">
        <v>42</v>
      </c>
      <c r="C48" s="582" t="s">
        <v>764</v>
      </c>
      <c r="D48" s="581" t="s">
        <v>620</v>
      </c>
      <c r="E48" s="562" t="s">
        <v>11</v>
      </c>
      <c r="F48" s="563"/>
      <c r="G48" s="564" t="s">
        <v>13</v>
      </c>
    </row>
    <row r="49" spans="2:7">
      <c r="B49" s="845">
        <v>43</v>
      </c>
      <c r="C49" s="582" t="s">
        <v>765</v>
      </c>
      <c r="D49" s="581" t="s">
        <v>60</v>
      </c>
      <c r="E49" s="562" t="s">
        <v>11</v>
      </c>
      <c r="F49" s="563"/>
      <c r="G49" s="564" t="s">
        <v>13</v>
      </c>
    </row>
    <row r="50" spans="2:7">
      <c r="B50" s="845">
        <v>44</v>
      </c>
      <c r="C50" s="557" t="s">
        <v>63</v>
      </c>
      <c r="D50" s="581" t="s">
        <v>682</v>
      </c>
      <c r="E50" s="562" t="s">
        <v>11</v>
      </c>
      <c r="F50" s="563" t="s">
        <v>13</v>
      </c>
      <c r="G50" s="564"/>
    </row>
    <row r="51" spans="2:7">
      <c r="B51" s="845">
        <v>45</v>
      </c>
      <c r="C51" s="576" t="s">
        <v>593</v>
      </c>
      <c r="D51" s="581" t="s">
        <v>594</v>
      </c>
      <c r="E51" s="562" t="s">
        <v>11</v>
      </c>
      <c r="F51" s="563" t="s">
        <v>13</v>
      </c>
      <c r="G51" s="564"/>
    </row>
    <row r="52" spans="2:7">
      <c r="B52" s="845">
        <v>46</v>
      </c>
      <c r="C52" s="576" t="s">
        <v>595</v>
      </c>
      <c r="D52" s="581" t="s">
        <v>730</v>
      </c>
      <c r="E52" s="581" t="s">
        <v>588</v>
      </c>
      <c r="F52" s="563" t="s">
        <v>13</v>
      </c>
      <c r="G52" s="564"/>
    </row>
    <row r="53" spans="2:7">
      <c r="B53" s="845">
        <v>47</v>
      </c>
      <c r="C53" s="576" t="s">
        <v>618</v>
      </c>
      <c r="D53" s="581" t="s">
        <v>619</v>
      </c>
      <c r="E53" s="562" t="s">
        <v>11</v>
      </c>
      <c r="F53" s="563"/>
      <c r="G53" s="564" t="s">
        <v>62</v>
      </c>
    </row>
    <row r="54" spans="2:7">
      <c r="B54" s="845">
        <v>48</v>
      </c>
      <c r="C54" s="576" t="s">
        <v>596</v>
      </c>
      <c r="D54" s="581" t="s">
        <v>598</v>
      </c>
      <c r="E54" s="562" t="s">
        <v>55</v>
      </c>
      <c r="F54" s="563" t="s">
        <v>13</v>
      </c>
      <c r="G54" s="564"/>
    </row>
    <row r="55" spans="2:7">
      <c r="B55" s="845">
        <v>49</v>
      </c>
      <c r="C55" s="576" t="s">
        <v>597</v>
      </c>
      <c r="D55" s="581" t="s">
        <v>731</v>
      </c>
      <c r="E55" s="581" t="s">
        <v>588</v>
      </c>
      <c r="F55" s="563" t="s">
        <v>13</v>
      </c>
      <c r="G55" s="564"/>
    </row>
    <row r="56" spans="2:7">
      <c r="B56" s="845">
        <v>50</v>
      </c>
      <c r="C56" s="576" t="s">
        <v>599</v>
      </c>
      <c r="D56" s="581" t="s">
        <v>602</v>
      </c>
      <c r="E56" s="562" t="s">
        <v>11</v>
      </c>
      <c r="F56" s="563" t="s">
        <v>13</v>
      </c>
      <c r="G56" s="564"/>
    </row>
    <row r="57" spans="2:7">
      <c r="B57" s="845">
        <v>51</v>
      </c>
      <c r="C57" s="576" t="s">
        <v>600</v>
      </c>
      <c r="D57" s="581" t="s">
        <v>603</v>
      </c>
      <c r="E57" s="581" t="s">
        <v>588</v>
      </c>
      <c r="F57" s="563" t="s">
        <v>13</v>
      </c>
      <c r="G57" s="564"/>
    </row>
    <row r="58" spans="2:7">
      <c r="B58" s="845">
        <v>52</v>
      </c>
      <c r="C58" s="576" t="s">
        <v>601</v>
      </c>
      <c r="D58" s="581" t="s">
        <v>766</v>
      </c>
      <c r="E58" s="581" t="s">
        <v>588</v>
      </c>
      <c r="F58" s="563" t="s">
        <v>13</v>
      </c>
      <c r="G58" s="564"/>
    </row>
    <row r="59" spans="2:7">
      <c r="B59" s="845">
        <v>53</v>
      </c>
      <c r="C59" s="576" t="s">
        <v>604</v>
      </c>
      <c r="D59" s="575" t="s">
        <v>605</v>
      </c>
      <c r="E59" s="562" t="s">
        <v>11</v>
      </c>
      <c r="F59" s="563" t="s">
        <v>62</v>
      </c>
      <c r="G59" s="564"/>
    </row>
    <row r="60" spans="2:7">
      <c r="B60" s="845">
        <v>54</v>
      </c>
      <c r="C60" s="576" t="s">
        <v>606</v>
      </c>
      <c r="D60" s="575" t="s">
        <v>626</v>
      </c>
      <c r="E60" s="562" t="s">
        <v>11</v>
      </c>
      <c r="F60" s="563" t="s">
        <v>62</v>
      </c>
      <c r="G60" s="564"/>
    </row>
    <row r="61" spans="2:7">
      <c r="B61" s="845">
        <v>55</v>
      </c>
      <c r="C61" s="576" t="s">
        <v>607</v>
      </c>
      <c r="D61" s="575" t="s">
        <v>610</v>
      </c>
      <c r="E61" s="562" t="s">
        <v>55</v>
      </c>
      <c r="F61" s="563" t="s">
        <v>62</v>
      </c>
      <c r="G61" s="564"/>
    </row>
    <row r="62" spans="2:7">
      <c r="B62" s="845">
        <v>56</v>
      </c>
      <c r="C62" s="576" t="s">
        <v>514</v>
      </c>
      <c r="D62" s="558" t="s">
        <v>64</v>
      </c>
      <c r="E62" s="562" t="s">
        <v>11</v>
      </c>
      <c r="F62" s="563"/>
      <c r="G62" s="564" t="s">
        <v>62</v>
      </c>
    </row>
    <row r="63" spans="2:7">
      <c r="B63" s="845">
        <v>57</v>
      </c>
      <c r="C63" s="576" t="s">
        <v>608</v>
      </c>
      <c r="D63" s="558" t="s">
        <v>437</v>
      </c>
      <c r="E63" s="562" t="s">
        <v>11</v>
      </c>
      <c r="F63" s="563"/>
      <c r="G63" s="564" t="s">
        <v>62</v>
      </c>
    </row>
    <row r="64" spans="2:7">
      <c r="B64" s="845">
        <v>58</v>
      </c>
      <c r="C64" s="576" t="s">
        <v>609</v>
      </c>
      <c r="D64" s="575" t="s">
        <v>621</v>
      </c>
      <c r="E64" s="562" t="s">
        <v>11</v>
      </c>
      <c r="F64" s="563"/>
      <c r="G64" s="564" t="s">
        <v>13</v>
      </c>
    </row>
    <row r="65" spans="2:7">
      <c r="B65" s="845">
        <v>59</v>
      </c>
      <c r="C65" s="576" t="s">
        <v>517</v>
      </c>
      <c r="D65" s="575" t="s">
        <v>433</v>
      </c>
      <c r="E65" s="562" t="s">
        <v>11</v>
      </c>
      <c r="F65" s="563"/>
      <c r="G65" s="564" t="s">
        <v>13</v>
      </c>
    </row>
    <row r="66" spans="2:7">
      <c r="B66" s="845">
        <v>60</v>
      </c>
      <c r="C66" s="576" t="s">
        <v>518</v>
      </c>
      <c r="D66" s="575" t="s">
        <v>434</v>
      </c>
      <c r="E66" s="562" t="s">
        <v>11</v>
      </c>
      <c r="F66" s="563"/>
      <c r="G66" s="564" t="s">
        <v>13</v>
      </c>
    </row>
    <row r="67" spans="2:7">
      <c r="B67" s="845">
        <v>61</v>
      </c>
      <c r="C67" s="576" t="s">
        <v>611</v>
      </c>
      <c r="D67" s="575" t="s">
        <v>435</v>
      </c>
      <c r="E67" s="562" t="s">
        <v>11</v>
      </c>
      <c r="F67" s="563"/>
      <c r="G67" s="564" t="s">
        <v>62</v>
      </c>
    </row>
    <row r="68" spans="2:7">
      <c r="B68" s="845">
        <v>62</v>
      </c>
      <c r="C68" s="576" t="s">
        <v>612</v>
      </c>
      <c r="D68" s="575" t="s">
        <v>622</v>
      </c>
      <c r="E68" s="562" t="s">
        <v>11</v>
      </c>
      <c r="F68" s="563"/>
      <c r="G68" s="564" t="s">
        <v>13</v>
      </c>
    </row>
    <row r="69" spans="2:7">
      <c r="B69" s="845">
        <v>63</v>
      </c>
      <c r="C69" s="576" t="s">
        <v>525</v>
      </c>
      <c r="D69" s="575" t="s">
        <v>623</v>
      </c>
      <c r="E69" s="562" t="s">
        <v>11</v>
      </c>
      <c r="F69" s="563"/>
      <c r="G69" s="564" t="s">
        <v>13</v>
      </c>
    </row>
    <row r="70" spans="2:7">
      <c r="B70" s="845">
        <v>64</v>
      </c>
      <c r="C70" s="576" t="s">
        <v>613</v>
      </c>
      <c r="D70" s="558" t="s">
        <v>66</v>
      </c>
      <c r="E70" s="562" t="s">
        <v>11</v>
      </c>
      <c r="F70" s="563"/>
      <c r="G70" s="564" t="s">
        <v>62</v>
      </c>
    </row>
    <row r="71" spans="2:7">
      <c r="B71" s="845">
        <v>65</v>
      </c>
      <c r="C71" s="576" t="s">
        <v>614</v>
      </c>
      <c r="D71" s="558" t="s">
        <v>67</v>
      </c>
      <c r="E71" s="562" t="s">
        <v>68</v>
      </c>
      <c r="F71" s="969" t="s">
        <v>69</v>
      </c>
      <c r="G71" s="970"/>
    </row>
    <row r="72" spans="2:7">
      <c r="B72" s="845">
        <v>66</v>
      </c>
      <c r="C72" s="576" t="s">
        <v>627</v>
      </c>
      <c r="D72" s="575" t="s">
        <v>767</v>
      </c>
      <c r="E72" s="581" t="s">
        <v>588</v>
      </c>
      <c r="F72" s="563" t="s">
        <v>13</v>
      </c>
      <c r="G72" s="564"/>
    </row>
    <row r="73" spans="2:7">
      <c r="B73" s="845">
        <v>67</v>
      </c>
      <c r="C73" s="576" t="s">
        <v>628</v>
      </c>
      <c r="D73" s="558" t="s">
        <v>70</v>
      </c>
      <c r="E73" s="562" t="s">
        <v>11</v>
      </c>
      <c r="F73" s="563"/>
      <c r="G73" s="564" t="s">
        <v>62</v>
      </c>
    </row>
    <row r="74" spans="2:7">
      <c r="B74" s="845">
        <v>68</v>
      </c>
      <c r="C74" s="700" t="s">
        <v>629</v>
      </c>
      <c r="D74" s="701" t="s">
        <v>71</v>
      </c>
      <c r="E74" s="562" t="s">
        <v>11</v>
      </c>
      <c r="F74" s="563"/>
      <c r="G74" s="564" t="s">
        <v>360</v>
      </c>
    </row>
    <row r="75" spans="2:7">
      <c r="B75" s="845">
        <v>69</v>
      </c>
      <c r="C75" s="576" t="s">
        <v>617</v>
      </c>
      <c r="D75" s="575" t="s">
        <v>436</v>
      </c>
      <c r="E75" s="558" t="s">
        <v>11</v>
      </c>
      <c r="F75" s="559" t="s">
        <v>62</v>
      </c>
      <c r="G75" s="560"/>
    </row>
    <row r="76" spans="2:7">
      <c r="B76" s="845">
        <v>70</v>
      </c>
      <c r="C76" s="576" t="s">
        <v>74</v>
      </c>
      <c r="D76" s="558" t="s">
        <v>72</v>
      </c>
      <c r="E76" s="558" t="s">
        <v>11</v>
      </c>
      <c r="F76" s="559" t="s">
        <v>62</v>
      </c>
      <c r="G76" s="560"/>
    </row>
    <row r="77" spans="2:7">
      <c r="B77" s="845">
        <v>71</v>
      </c>
      <c r="C77" s="576" t="s">
        <v>616</v>
      </c>
      <c r="D77" s="558" t="s">
        <v>73</v>
      </c>
      <c r="E77" s="558" t="s">
        <v>55</v>
      </c>
      <c r="F77" s="559" t="s">
        <v>62</v>
      </c>
      <c r="G77" s="560"/>
    </row>
    <row r="78" spans="2:7">
      <c r="B78" s="846">
        <v>72</v>
      </c>
      <c r="C78" s="844" t="s">
        <v>615</v>
      </c>
      <c r="D78" s="565" t="s">
        <v>75</v>
      </c>
      <c r="E78" s="565" t="s">
        <v>11</v>
      </c>
      <c r="F78" s="566" t="s">
        <v>62</v>
      </c>
      <c r="G78" s="567"/>
    </row>
    <row r="79" spans="2:7">
      <c r="B79" s="550" t="s">
        <v>76</v>
      </c>
    </row>
  </sheetData>
  <mergeCells count="6">
    <mergeCell ref="F5:G5"/>
    <mergeCell ref="F71:G71"/>
    <mergeCell ref="B5:B6"/>
    <mergeCell ref="C5:C6"/>
    <mergeCell ref="D5:D6"/>
    <mergeCell ref="E5:E6"/>
  </mergeCells>
  <phoneticPr fontId="26"/>
  <printOptions horizontalCentered="1"/>
  <pageMargins left="0.59055118110236227" right="0.59055118110236227" top="0.59055118110236227" bottom="0.39370078740157483" header="0.31496062992125984" footer="0.31496062992125984"/>
  <pageSetup paperSize="8" scale="91"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2"/>
  <sheetViews>
    <sheetView view="pageBreakPreview" zoomScale="60" zoomScaleNormal="100" workbookViewId="0">
      <selection activeCell="M24" sqref="M24"/>
    </sheetView>
  </sheetViews>
  <sheetFormatPr defaultRowHeight="14.25"/>
  <cols>
    <col min="1" max="1" width="2.625" style="92" customWidth="1"/>
    <col min="2" max="2" width="4.625" style="92" customWidth="1"/>
    <col min="3" max="3" width="23.625" style="92" customWidth="1"/>
    <col min="4" max="4" width="8.625" style="92" customWidth="1"/>
    <col min="5" max="5" width="25.625" style="92" customWidth="1"/>
    <col min="6" max="7" width="15.625" style="92" customWidth="1"/>
    <col min="8" max="8" width="2.625" style="92" customWidth="1"/>
    <col min="9" max="16384" width="9" style="92"/>
  </cols>
  <sheetData>
    <row r="1" spans="1:10" s="17" customFormat="1" ht="20.100000000000001" customHeight="1">
      <c r="A1" s="5"/>
      <c r="B1" s="984" t="s">
        <v>526</v>
      </c>
      <c r="C1" s="1063"/>
      <c r="D1" s="1063"/>
      <c r="E1" s="1063"/>
      <c r="F1" s="1063"/>
      <c r="G1" s="1063"/>
      <c r="H1" s="63"/>
      <c r="I1" s="63"/>
      <c r="J1" s="14"/>
    </row>
    <row r="2" spans="1:10" s="17" customFormat="1" ht="8.25" customHeight="1">
      <c r="A2" s="5"/>
      <c r="B2" s="4"/>
      <c r="C2" s="43"/>
      <c r="D2" s="43"/>
      <c r="E2" s="43"/>
      <c r="F2" s="43"/>
      <c r="G2" s="43"/>
      <c r="H2" s="63"/>
      <c r="I2" s="63"/>
      <c r="J2" s="14"/>
    </row>
    <row r="3" spans="1:10" ht="20.100000000000001" customHeight="1">
      <c r="A3" s="45"/>
      <c r="B3" s="1064" t="s">
        <v>243</v>
      </c>
      <c r="C3" s="1354"/>
      <c r="D3" s="1354"/>
      <c r="E3" s="1354"/>
      <c r="F3" s="1354"/>
      <c r="G3" s="1354"/>
      <c r="H3" s="46"/>
      <c r="I3" s="46"/>
      <c r="J3" s="48"/>
    </row>
    <row r="4" spans="1:10" ht="8.25" customHeight="1" thickBot="1"/>
    <row r="5" spans="1:10" s="93" customFormat="1" ht="20.100000000000001" customHeight="1">
      <c r="B5" s="1355" t="s">
        <v>87</v>
      </c>
      <c r="C5" s="1362" t="s">
        <v>88</v>
      </c>
      <c r="D5" s="1363"/>
      <c r="E5" s="1363"/>
      <c r="F5" s="259" t="s">
        <v>89</v>
      </c>
      <c r="G5" s="256" t="s">
        <v>90</v>
      </c>
    </row>
    <row r="6" spans="1:10" s="93" customFormat="1" ht="20.100000000000001" customHeight="1" thickBot="1">
      <c r="B6" s="1356"/>
      <c r="C6" s="77" t="s">
        <v>91</v>
      </c>
      <c r="D6" s="1364" t="s">
        <v>92</v>
      </c>
      <c r="E6" s="1365"/>
      <c r="F6" s="260" t="s">
        <v>93</v>
      </c>
      <c r="G6" s="257" t="s">
        <v>94</v>
      </c>
    </row>
    <row r="7" spans="1:10" s="93" customFormat="1" ht="20.100000000000001" customHeight="1">
      <c r="B7" s="94">
        <v>1</v>
      </c>
      <c r="C7" s="796"/>
      <c r="D7" s="797" t="s">
        <v>95</v>
      </c>
      <c r="E7" s="798" t="s">
        <v>96</v>
      </c>
      <c r="F7" s="799"/>
      <c r="G7" s="800"/>
    </row>
    <row r="8" spans="1:10" s="93" customFormat="1" ht="20.100000000000001" customHeight="1">
      <c r="A8" s="95"/>
      <c r="B8" s="96">
        <v>2</v>
      </c>
      <c r="C8" s="801"/>
      <c r="D8" s="802" t="s">
        <v>97</v>
      </c>
      <c r="E8" s="803" t="s">
        <v>96</v>
      </c>
      <c r="F8" s="804"/>
      <c r="G8" s="805"/>
    </row>
    <row r="9" spans="1:10" s="93" customFormat="1" ht="20.100000000000001" customHeight="1">
      <c r="A9" s="95"/>
      <c r="B9" s="96">
        <v>3</v>
      </c>
      <c r="C9" s="801"/>
      <c r="D9" s="802" t="s">
        <v>97</v>
      </c>
      <c r="E9" s="803" t="s">
        <v>96</v>
      </c>
      <c r="F9" s="804"/>
      <c r="G9" s="805"/>
    </row>
    <row r="10" spans="1:10" s="93" customFormat="1" ht="20.100000000000001" customHeight="1">
      <c r="A10" s="95"/>
      <c r="B10" s="96">
        <v>4</v>
      </c>
      <c r="C10" s="801"/>
      <c r="D10" s="802" t="s">
        <v>97</v>
      </c>
      <c r="E10" s="803" t="s">
        <v>96</v>
      </c>
      <c r="F10" s="804"/>
      <c r="G10" s="805"/>
    </row>
    <row r="11" spans="1:10" s="93" customFormat="1" ht="20.100000000000001" customHeight="1" thickBot="1">
      <c r="B11" s="97">
        <v>5</v>
      </c>
      <c r="C11" s="806"/>
      <c r="D11" s="802" t="s">
        <v>97</v>
      </c>
      <c r="E11" s="803" t="s">
        <v>96</v>
      </c>
      <c r="F11" s="807"/>
      <c r="G11" s="808"/>
    </row>
    <row r="12" spans="1:10" s="93" customFormat="1" ht="20.100000000000001" customHeight="1" thickBot="1">
      <c r="B12" s="1359" t="s">
        <v>283</v>
      </c>
      <c r="C12" s="1360"/>
      <c r="D12" s="1360"/>
      <c r="E12" s="1361"/>
      <c r="F12" s="98">
        <f>SUM(F7:F11)</f>
        <v>0</v>
      </c>
      <c r="G12" s="258">
        <f>SUM(G7:G11)</f>
        <v>0</v>
      </c>
    </row>
    <row r="13" spans="1:10" s="93" customFormat="1" ht="8.25" customHeight="1">
      <c r="B13" s="99"/>
      <c r="C13" s="99"/>
      <c r="D13" s="99"/>
      <c r="E13" s="99"/>
      <c r="F13" s="100"/>
      <c r="G13" s="101"/>
    </row>
    <row r="14" spans="1:10" s="102" customFormat="1" ht="13.5" customHeight="1">
      <c r="B14" s="263" t="s">
        <v>279</v>
      </c>
      <c r="C14" s="1366" t="s">
        <v>488</v>
      </c>
      <c r="D14" s="1089"/>
      <c r="E14" s="1089"/>
      <c r="F14" s="1089"/>
      <c r="G14" s="1089"/>
    </row>
    <row r="15" spans="1:10" s="102" customFormat="1" ht="13.5" customHeight="1">
      <c r="B15" s="263" t="s">
        <v>290</v>
      </c>
      <c r="C15" s="1346" t="s">
        <v>490</v>
      </c>
      <c r="D15" s="1089"/>
      <c r="E15" s="1089"/>
      <c r="F15" s="1089"/>
      <c r="G15" s="1089"/>
    </row>
    <row r="16" spans="1:10" s="102" customFormat="1" ht="13.5" customHeight="1">
      <c r="B16" s="263" t="s">
        <v>280</v>
      </c>
      <c r="C16" s="1357" t="s">
        <v>98</v>
      </c>
      <c r="D16" s="1358"/>
      <c r="E16" s="1358"/>
      <c r="F16" s="1358"/>
      <c r="G16" s="1358"/>
    </row>
    <row r="17" spans="2:7" s="102" customFormat="1" ht="13.5" customHeight="1">
      <c r="B17" s="263" t="s">
        <v>291</v>
      </c>
      <c r="C17" s="1346" t="s">
        <v>491</v>
      </c>
      <c r="D17" s="1089"/>
      <c r="E17" s="1089"/>
      <c r="F17" s="1089"/>
      <c r="G17" s="1089"/>
    </row>
    <row r="18" spans="2:7" ht="24" customHeight="1">
      <c r="B18" s="263" t="s">
        <v>225</v>
      </c>
      <c r="C18" s="1353" t="s">
        <v>474</v>
      </c>
      <c r="D18" s="1089"/>
      <c r="E18" s="1089"/>
      <c r="F18" s="1089"/>
      <c r="G18" s="1089"/>
    </row>
    <row r="19" spans="2:7" ht="13.5" customHeight="1">
      <c r="B19" s="263" t="s">
        <v>226</v>
      </c>
      <c r="C19" s="1347" t="s">
        <v>540</v>
      </c>
      <c r="D19" s="1348"/>
      <c r="E19" s="1348"/>
      <c r="F19" s="1348"/>
      <c r="G19" s="1348"/>
    </row>
    <row r="20" spans="2:7" ht="8.25" customHeight="1" thickBot="1">
      <c r="F20" s="103"/>
      <c r="G20" s="103"/>
    </row>
    <row r="21" spans="2:7">
      <c r="F21" s="1349" t="s">
        <v>281</v>
      </c>
      <c r="G21" s="1350"/>
    </row>
    <row r="22" spans="2:7" ht="15" thickBot="1">
      <c r="F22" s="1351"/>
      <c r="G22" s="1352"/>
    </row>
    <row r="23" spans="2:7" ht="8.25" customHeight="1"/>
    <row r="32" spans="2:7" ht="20.100000000000001" customHeight="1"/>
  </sheetData>
  <mergeCells count="13">
    <mergeCell ref="C17:G17"/>
    <mergeCell ref="C19:G19"/>
    <mergeCell ref="F21:G22"/>
    <mergeCell ref="C18:G18"/>
    <mergeCell ref="B1:G1"/>
    <mergeCell ref="B3:G3"/>
    <mergeCell ref="B5:B6"/>
    <mergeCell ref="C16:G16"/>
    <mergeCell ref="B12:E12"/>
    <mergeCell ref="C5:E5"/>
    <mergeCell ref="D6:E6"/>
    <mergeCell ref="C14:G14"/>
    <mergeCell ref="C15:G15"/>
  </mergeCells>
  <phoneticPr fontId="26"/>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0"/>
  <sheetViews>
    <sheetView view="pageBreakPreview" zoomScaleNormal="100" zoomScaleSheetLayoutView="100" workbookViewId="0">
      <selection activeCell="M24" sqref="M24"/>
    </sheetView>
  </sheetViews>
  <sheetFormatPr defaultRowHeight="13.5"/>
  <cols>
    <col min="1" max="1" width="3.625" style="218" customWidth="1"/>
    <col min="2" max="2" width="3.875" style="218" customWidth="1"/>
    <col min="3" max="3" width="16.875" style="218" customWidth="1"/>
    <col min="4" max="5" width="23.875" style="218" customWidth="1"/>
    <col min="6" max="7" width="7.125" style="218" bestFit="1" customWidth="1"/>
    <col min="8" max="8" width="45" style="218" customWidth="1"/>
    <col min="9" max="9" width="48.625" style="218" customWidth="1"/>
    <col min="10" max="10" width="16.75" style="218" customWidth="1"/>
    <col min="11" max="11" width="3.625" style="218" customWidth="1"/>
    <col min="12" max="16384" width="9" style="218"/>
  </cols>
  <sheetData>
    <row r="1" spans="1:10">
      <c r="A1" s="194"/>
      <c r="B1" s="702" t="s">
        <v>624</v>
      </c>
    </row>
    <row r="3" spans="1:10" ht="25.5">
      <c r="B3" s="1374" t="s">
        <v>211</v>
      </c>
      <c r="C3" s="1374"/>
      <c r="D3" s="1374"/>
      <c r="E3" s="1374"/>
      <c r="F3" s="1374"/>
      <c r="G3" s="1374"/>
      <c r="H3" s="1374"/>
      <c r="I3" s="1374"/>
      <c r="J3" s="1374"/>
    </row>
    <row r="4" spans="1:10">
      <c r="B4" s="218">
        <v>1</v>
      </c>
      <c r="C4" s="759" t="s">
        <v>541</v>
      </c>
    </row>
    <row r="5" spans="1:10" ht="20.25" customHeight="1">
      <c r="B5" s="1375" t="s">
        <v>230</v>
      </c>
      <c r="C5" s="1375" t="s">
        <v>218</v>
      </c>
      <c r="D5" s="1375" t="s">
        <v>212</v>
      </c>
      <c r="E5" s="1375" t="s">
        <v>213</v>
      </c>
      <c r="F5" s="1380" t="s">
        <v>214</v>
      </c>
      <c r="G5" s="1381"/>
      <c r="H5" s="1382"/>
      <c r="I5" s="1376" t="s">
        <v>215</v>
      </c>
      <c r="J5" s="1376"/>
    </row>
    <row r="6" spans="1:10" ht="27" customHeight="1">
      <c r="B6" s="1375"/>
      <c r="C6" s="1375"/>
      <c r="D6" s="1375"/>
      <c r="E6" s="1375"/>
      <c r="F6" s="1377" t="s">
        <v>216</v>
      </c>
      <c r="G6" s="1378"/>
      <c r="H6" s="1379"/>
      <c r="I6" s="219" t="s">
        <v>217</v>
      </c>
      <c r="J6" s="219" t="s">
        <v>231</v>
      </c>
    </row>
    <row r="7" spans="1:10" ht="24" customHeight="1">
      <c r="B7" s="761" t="s">
        <v>543</v>
      </c>
      <c r="C7" s="1370" t="s">
        <v>541</v>
      </c>
      <c r="D7" s="1370"/>
      <c r="E7" s="1370"/>
      <c r="F7" s="1370"/>
      <c r="G7" s="1370"/>
      <c r="H7" s="1370"/>
      <c r="I7" s="1370"/>
      <c r="J7" s="1371"/>
    </row>
    <row r="8" spans="1:10">
      <c r="B8" s="220">
        <v>1</v>
      </c>
      <c r="C8" s="792"/>
      <c r="D8" s="792"/>
      <c r="E8" s="792"/>
      <c r="F8" s="1367"/>
      <c r="G8" s="1368"/>
      <c r="H8" s="1369"/>
      <c r="I8" s="792"/>
      <c r="J8" s="793"/>
    </row>
    <row r="9" spans="1:10">
      <c r="B9" s="220">
        <v>2</v>
      </c>
      <c r="C9" s="792"/>
      <c r="D9" s="792"/>
      <c r="E9" s="792"/>
      <c r="F9" s="1367"/>
      <c r="G9" s="1368"/>
      <c r="H9" s="1369"/>
      <c r="I9" s="792"/>
      <c r="J9" s="793"/>
    </row>
    <row r="10" spans="1:10">
      <c r="B10" s="220">
        <v>3</v>
      </c>
      <c r="C10" s="792"/>
      <c r="D10" s="792"/>
      <c r="E10" s="792"/>
      <c r="F10" s="1367"/>
      <c r="G10" s="1368"/>
      <c r="H10" s="1369"/>
      <c r="I10" s="792"/>
      <c r="J10" s="793"/>
    </row>
    <row r="11" spans="1:10">
      <c r="B11" s="220">
        <v>4</v>
      </c>
      <c r="C11" s="792"/>
      <c r="D11" s="792"/>
      <c r="E11" s="792"/>
      <c r="F11" s="1367"/>
      <c r="G11" s="1368"/>
      <c r="H11" s="1369"/>
      <c r="I11" s="792"/>
      <c r="J11" s="793"/>
    </row>
    <row r="12" spans="1:10">
      <c r="B12" s="220">
        <v>5</v>
      </c>
      <c r="C12" s="792"/>
      <c r="D12" s="792"/>
      <c r="E12" s="792"/>
      <c r="F12" s="1367"/>
      <c r="G12" s="1368"/>
      <c r="H12" s="1369"/>
      <c r="I12" s="792"/>
      <c r="J12" s="793"/>
    </row>
    <row r="13" spans="1:10">
      <c r="B13" s="220">
        <v>6</v>
      </c>
      <c r="C13" s="792"/>
      <c r="D13" s="792"/>
      <c r="E13" s="792"/>
      <c r="F13" s="1367"/>
      <c r="G13" s="1368"/>
      <c r="H13" s="1369"/>
      <c r="I13" s="792"/>
      <c r="J13" s="793"/>
    </row>
    <row r="14" spans="1:10">
      <c r="B14" s="220">
        <v>7</v>
      </c>
      <c r="C14" s="792"/>
      <c r="D14" s="792"/>
      <c r="E14" s="792"/>
      <c r="F14" s="1367"/>
      <c r="G14" s="1368"/>
      <c r="H14" s="1369"/>
      <c r="I14" s="792"/>
      <c r="J14" s="793"/>
    </row>
    <row r="15" spans="1:10">
      <c r="B15" s="220">
        <v>8</v>
      </c>
      <c r="C15" s="792"/>
      <c r="D15" s="792"/>
      <c r="E15" s="792"/>
      <c r="F15" s="1367"/>
      <c r="G15" s="1368"/>
      <c r="H15" s="1369"/>
      <c r="I15" s="792"/>
      <c r="J15" s="793"/>
    </row>
    <row r="16" spans="1:10">
      <c r="B16" s="220">
        <v>9</v>
      </c>
      <c r="C16" s="792"/>
      <c r="D16" s="792"/>
      <c r="E16" s="792"/>
      <c r="F16" s="1367"/>
      <c r="G16" s="1368"/>
      <c r="H16" s="1369"/>
      <c r="I16" s="792"/>
      <c r="J16" s="793"/>
    </row>
    <row r="17" spans="2:10">
      <c r="B17" s="220">
        <v>10</v>
      </c>
      <c r="C17" s="792"/>
      <c r="D17" s="792"/>
      <c r="E17" s="792"/>
      <c r="F17" s="1367"/>
      <c r="G17" s="1368"/>
      <c r="H17" s="1369"/>
      <c r="I17" s="792"/>
      <c r="J17" s="793"/>
    </row>
    <row r="18" spans="2:10" ht="24" customHeight="1">
      <c r="B18" s="761" t="s">
        <v>543</v>
      </c>
      <c r="C18" s="1372" t="s">
        <v>542</v>
      </c>
      <c r="D18" s="1372"/>
      <c r="E18" s="1372"/>
      <c r="F18" s="1372"/>
      <c r="G18" s="1372"/>
      <c r="H18" s="1372"/>
      <c r="I18" s="1372"/>
      <c r="J18" s="1373"/>
    </row>
    <row r="19" spans="2:10">
      <c r="B19" s="220">
        <v>1</v>
      </c>
      <c r="C19" s="792"/>
      <c r="D19" s="792"/>
      <c r="E19" s="792"/>
      <c r="F19" s="1367"/>
      <c r="G19" s="1368"/>
      <c r="H19" s="1369"/>
      <c r="I19" s="792"/>
      <c r="J19" s="793"/>
    </row>
    <row r="20" spans="2:10">
      <c r="B20" s="220">
        <v>2</v>
      </c>
      <c r="C20" s="792"/>
      <c r="D20" s="792"/>
      <c r="E20" s="792"/>
      <c r="F20" s="1367"/>
      <c r="G20" s="1368"/>
      <c r="H20" s="1369"/>
      <c r="I20" s="792"/>
      <c r="J20" s="793"/>
    </row>
    <row r="21" spans="2:10">
      <c r="B21" s="220">
        <v>3</v>
      </c>
      <c r="C21" s="792"/>
      <c r="D21" s="792"/>
      <c r="E21" s="792"/>
      <c r="F21" s="1367"/>
      <c r="G21" s="1368"/>
      <c r="H21" s="1369"/>
      <c r="I21" s="792"/>
      <c r="J21" s="793"/>
    </row>
    <row r="22" spans="2:10">
      <c r="B22" s="220">
        <v>4</v>
      </c>
      <c r="C22" s="792"/>
      <c r="D22" s="792"/>
      <c r="E22" s="792"/>
      <c r="F22" s="1367"/>
      <c r="G22" s="1368"/>
      <c r="H22" s="1369"/>
      <c r="I22" s="792"/>
      <c r="J22" s="793"/>
    </row>
    <row r="23" spans="2:10">
      <c r="B23" s="220">
        <v>5</v>
      </c>
      <c r="C23" s="792"/>
      <c r="D23" s="792"/>
      <c r="E23" s="792"/>
      <c r="F23" s="1367"/>
      <c r="G23" s="1368"/>
      <c r="H23" s="1369"/>
      <c r="I23" s="792"/>
      <c r="J23" s="793"/>
    </row>
    <row r="24" spans="2:10">
      <c r="B24" s="220">
        <v>6</v>
      </c>
      <c r="C24" s="792"/>
      <c r="D24" s="792"/>
      <c r="E24" s="792"/>
      <c r="F24" s="1367"/>
      <c r="G24" s="1368"/>
      <c r="H24" s="1369"/>
      <c r="I24" s="792"/>
      <c r="J24" s="793"/>
    </row>
    <row r="25" spans="2:10">
      <c r="B25" s="220">
        <v>7</v>
      </c>
      <c r="C25" s="792"/>
      <c r="D25" s="792"/>
      <c r="E25" s="792"/>
      <c r="F25" s="1367"/>
      <c r="G25" s="1368"/>
      <c r="H25" s="1369"/>
      <c r="I25" s="792"/>
      <c r="J25" s="793"/>
    </row>
    <row r="26" spans="2:10">
      <c r="B26" s="220">
        <v>8</v>
      </c>
      <c r="C26" s="792"/>
      <c r="D26" s="792"/>
      <c r="E26" s="792"/>
      <c r="F26" s="1367"/>
      <c r="G26" s="1368"/>
      <c r="H26" s="1369"/>
      <c r="I26" s="792"/>
      <c r="J26" s="793"/>
    </row>
    <row r="27" spans="2:10">
      <c r="B27" s="220">
        <v>9</v>
      </c>
      <c r="C27" s="792"/>
      <c r="D27" s="792"/>
      <c r="E27" s="792"/>
      <c r="F27" s="1367"/>
      <c r="G27" s="1368"/>
      <c r="H27" s="1369"/>
      <c r="I27" s="792"/>
      <c r="J27" s="793"/>
    </row>
    <row r="28" spans="2:10">
      <c r="B28" s="220">
        <v>10</v>
      </c>
      <c r="C28" s="792"/>
      <c r="D28" s="792"/>
      <c r="E28" s="792"/>
      <c r="F28" s="1367"/>
      <c r="G28" s="1368"/>
      <c r="H28" s="1369"/>
      <c r="I28" s="792"/>
      <c r="J28" s="793"/>
    </row>
    <row r="29" spans="2:10">
      <c r="B29" s="221"/>
      <c r="C29" s="222"/>
      <c r="D29" s="222"/>
      <c r="E29" s="222"/>
      <c r="F29" s="222"/>
      <c r="G29" s="222"/>
      <c r="H29" s="222"/>
      <c r="I29" s="222"/>
      <c r="J29" s="223"/>
    </row>
    <row r="30" spans="2:10">
      <c r="B30" s="224" t="s">
        <v>285</v>
      </c>
      <c r="C30" s="1391" t="s">
        <v>389</v>
      </c>
      <c r="D30" s="1391"/>
      <c r="E30" s="1391"/>
      <c r="F30" s="1391"/>
      <c r="G30" s="1391"/>
      <c r="H30" s="1391"/>
      <c r="I30" s="1391"/>
      <c r="J30" s="1391"/>
    </row>
    <row r="31" spans="2:10">
      <c r="B31" s="218" t="s">
        <v>219</v>
      </c>
      <c r="C31" s="194" t="s">
        <v>492</v>
      </c>
    </row>
    <row r="32" spans="2:10">
      <c r="C32" s="194"/>
    </row>
    <row r="33" spans="2:10" ht="13.5" customHeight="1">
      <c r="C33" s="1383" t="s">
        <v>220</v>
      </c>
      <c r="D33" s="1383"/>
      <c r="E33" s="1384" t="s">
        <v>493</v>
      </c>
      <c r="F33" s="1385"/>
      <c r="G33" s="1385"/>
      <c r="H33" s="1385"/>
      <c r="I33" s="1386"/>
      <c r="J33" s="226"/>
    </row>
    <row r="34" spans="2:10">
      <c r="C34" s="1383"/>
      <c r="D34" s="1383"/>
      <c r="E34" s="1387"/>
      <c r="F34" s="1388"/>
      <c r="G34" s="1388"/>
      <c r="H34" s="1388"/>
      <c r="I34" s="1389"/>
      <c r="J34" s="226"/>
    </row>
    <row r="35" spans="2:10" ht="13.5" customHeight="1">
      <c r="C35" s="1383" t="s">
        <v>221</v>
      </c>
      <c r="D35" s="1383"/>
      <c r="E35" s="1384" t="s">
        <v>494</v>
      </c>
      <c r="F35" s="1385"/>
      <c r="G35" s="1385"/>
      <c r="H35" s="1385"/>
      <c r="I35" s="1386"/>
      <c r="J35" s="226"/>
    </row>
    <row r="36" spans="2:10">
      <c r="C36" s="1383"/>
      <c r="D36" s="1383"/>
      <c r="E36" s="1387"/>
      <c r="F36" s="1388"/>
      <c r="G36" s="1388"/>
      <c r="H36" s="1388"/>
      <c r="I36" s="1389"/>
      <c r="J36" s="226"/>
    </row>
    <row r="37" spans="2:10">
      <c r="C37" s="223"/>
      <c r="D37" s="223"/>
      <c r="E37" s="225"/>
      <c r="F37" s="225"/>
      <c r="G37" s="225"/>
      <c r="H37" s="225"/>
      <c r="I37" s="225"/>
      <c r="J37" s="225"/>
    </row>
    <row r="38" spans="2:10" ht="14.25" thickBot="1">
      <c r="B38" s="218" t="s">
        <v>86</v>
      </c>
      <c r="C38" s="1390" t="s">
        <v>489</v>
      </c>
      <c r="D38" s="1390"/>
      <c r="E38" s="1390"/>
      <c r="F38" s="1390"/>
      <c r="G38" s="1390"/>
      <c r="H38" s="1390"/>
      <c r="I38" s="1390"/>
      <c r="J38" s="1390"/>
    </row>
    <row r="39" spans="2:10">
      <c r="I39" s="1236" t="s">
        <v>281</v>
      </c>
      <c r="J39" s="1238"/>
    </row>
    <row r="40" spans="2:10" ht="14.25" thickBot="1">
      <c r="I40" s="1239"/>
      <c r="J40" s="1241"/>
    </row>
  </sheetData>
  <mergeCells count="37">
    <mergeCell ref="C35:D36"/>
    <mergeCell ref="F26:H26"/>
    <mergeCell ref="E35:I36"/>
    <mergeCell ref="F9:H9"/>
    <mergeCell ref="I39:J40"/>
    <mergeCell ref="C38:J38"/>
    <mergeCell ref="E33:I34"/>
    <mergeCell ref="C33:D34"/>
    <mergeCell ref="F28:H28"/>
    <mergeCell ref="F25:H25"/>
    <mergeCell ref="F24:H24"/>
    <mergeCell ref="F27:H27"/>
    <mergeCell ref="F19:H19"/>
    <mergeCell ref="C30:J30"/>
    <mergeCell ref="F23:H23"/>
    <mergeCell ref="F16:H16"/>
    <mergeCell ref="B3:J3"/>
    <mergeCell ref="B5:B6"/>
    <mergeCell ref="I5:J5"/>
    <mergeCell ref="F6:H6"/>
    <mergeCell ref="F5:H5"/>
    <mergeCell ref="C5:C6"/>
    <mergeCell ref="D5:D6"/>
    <mergeCell ref="E5:E6"/>
    <mergeCell ref="F22:H22"/>
    <mergeCell ref="F21:H21"/>
    <mergeCell ref="F20:H20"/>
    <mergeCell ref="C7:J7"/>
    <mergeCell ref="C18:J18"/>
    <mergeCell ref="F17:H17"/>
    <mergeCell ref="F13:H13"/>
    <mergeCell ref="F8:H8"/>
    <mergeCell ref="F12:H12"/>
    <mergeCell ref="F10:H10"/>
    <mergeCell ref="F15:H15"/>
    <mergeCell ref="F14:H14"/>
    <mergeCell ref="F11:H11"/>
  </mergeCells>
  <phoneticPr fontId="26"/>
  <pageMargins left="0.78740157480314965" right="0.78740157480314965" top="0.78740157480314965" bottom="0.78740157480314965" header="0.39370078740157483" footer="0.39370078740157483"/>
  <pageSetup paperSize="8" fitToHeight="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pageSetUpPr fitToPage="1"/>
  </sheetPr>
  <dimension ref="B1:U34"/>
  <sheetViews>
    <sheetView view="pageBreakPreview" topLeftCell="B1" zoomScale="110" zoomScaleNormal="100" zoomScaleSheetLayoutView="110" workbookViewId="0">
      <selection activeCell="M24" sqref="M24"/>
    </sheetView>
  </sheetViews>
  <sheetFormatPr defaultRowHeight="12"/>
  <cols>
    <col min="1" max="1" width="9" style="465"/>
    <col min="2" max="2" width="4.5" style="465" customWidth="1"/>
    <col min="3" max="5" width="17.75" style="465" customWidth="1"/>
    <col min="6" max="8" width="13.25" style="465" customWidth="1"/>
    <col min="9" max="9" width="33.125" style="465" customWidth="1"/>
    <col min="10" max="10" width="9" style="465"/>
    <col min="11" max="11" width="31.5" style="465" customWidth="1"/>
    <col min="12" max="12" width="23.75" style="465" customWidth="1"/>
    <col min="13" max="16384" width="9" style="465"/>
  </cols>
  <sheetData>
    <row r="1" spans="2:12">
      <c r="B1" s="703" t="s">
        <v>625</v>
      </c>
    </row>
    <row r="2" spans="2:12" ht="17.25">
      <c r="B2" s="1396" t="s">
        <v>370</v>
      </c>
      <c r="C2" s="1396"/>
      <c r="D2" s="1396"/>
      <c r="E2" s="1396"/>
      <c r="F2" s="1396"/>
      <c r="G2" s="1396"/>
      <c r="H2" s="1396"/>
      <c r="I2" s="1396"/>
      <c r="J2" s="1396"/>
      <c r="K2" s="1396"/>
      <c r="L2" s="1396"/>
    </row>
    <row r="4" spans="2:12" ht="16.5" customHeight="1">
      <c r="B4" s="1394" t="s">
        <v>381</v>
      </c>
      <c r="C4" s="1398" t="s">
        <v>371</v>
      </c>
      <c r="D4" s="1398" t="s">
        <v>372</v>
      </c>
      <c r="E4" s="1398" t="s">
        <v>373</v>
      </c>
      <c r="F4" s="466" t="s">
        <v>382</v>
      </c>
      <c r="G4" s="466" t="s">
        <v>383</v>
      </c>
      <c r="H4" s="466" t="s">
        <v>374</v>
      </c>
      <c r="I4" s="1398" t="s">
        <v>375</v>
      </c>
      <c r="J4" s="1377" t="s">
        <v>376</v>
      </c>
      <c r="K4" s="1379"/>
      <c r="L4" s="1398" t="s">
        <v>377</v>
      </c>
    </row>
    <row r="5" spans="2:12" ht="16.5" customHeight="1">
      <c r="B5" s="1395"/>
      <c r="C5" s="1399"/>
      <c r="D5" s="1399"/>
      <c r="E5" s="1399"/>
      <c r="F5" s="467" t="s">
        <v>384</v>
      </c>
      <c r="G5" s="467" t="s">
        <v>385</v>
      </c>
      <c r="H5" s="467" t="s">
        <v>378</v>
      </c>
      <c r="I5" s="1399"/>
      <c r="J5" s="219" t="s">
        <v>379</v>
      </c>
      <c r="K5" s="219" t="s">
        <v>380</v>
      </c>
      <c r="L5" s="1399"/>
    </row>
    <row r="6" spans="2:12" s="762" customFormat="1" ht="20.100000000000001" customHeight="1">
      <c r="B6" s="763" t="s">
        <v>543</v>
      </c>
      <c r="C6" s="1400" t="s">
        <v>544</v>
      </c>
      <c r="D6" s="1400"/>
      <c r="E6" s="1400"/>
      <c r="F6" s="1400"/>
      <c r="G6" s="1400"/>
      <c r="H6" s="1400"/>
      <c r="I6" s="1400"/>
      <c r="J6" s="1400"/>
      <c r="K6" s="1400"/>
      <c r="L6" s="1401"/>
    </row>
    <row r="7" spans="2:12">
      <c r="B7" s="794">
        <v>1</v>
      </c>
      <c r="C7" s="468"/>
      <c r="D7" s="468"/>
      <c r="E7" s="468"/>
      <c r="F7" s="468"/>
      <c r="G7" s="468"/>
      <c r="H7" s="468"/>
      <c r="I7" s="469"/>
      <c r="J7" s="470"/>
      <c r="K7" s="470"/>
      <c r="L7" s="468"/>
    </row>
    <row r="8" spans="2:12">
      <c r="B8" s="795">
        <v>2</v>
      </c>
      <c r="C8" s="470"/>
      <c r="D8" s="470"/>
      <c r="E8" s="470"/>
      <c r="F8" s="470"/>
      <c r="G8" s="470"/>
      <c r="H8" s="470"/>
      <c r="I8" s="470"/>
      <c r="J8" s="470"/>
      <c r="K8" s="470"/>
      <c r="L8" s="470"/>
    </row>
    <row r="9" spans="2:12">
      <c r="B9" s="794">
        <v>3</v>
      </c>
      <c r="C9" s="470"/>
      <c r="D9" s="470"/>
      <c r="E9" s="470"/>
      <c r="F9" s="470"/>
      <c r="G9" s="470"/>
      <c r="H9" s="470"/>
      <c r="I9" s="470"/>
      <c r="J9" s="470"/>
      <c r="K9" s="470"/>
      <c r="L9" s="470"/>
    </row>
    <row r="10" spans="2:12">
      <c r="B10" s="795">
        <v>4</v>
      </c>
      <c r="C10" s="470"/>
      <c r="D10" s="470"/>
      <c r="E10" s="470"/>
      <c r="F10" s="470"/>
      <c r="G10" s="470"/>
      <c r="H10" s="470"/>
      <c r="I10" s="470"/>
      <c r="J10" s="470"/>
      <c r="K10" s="470"/>
      <c r="L10" s="470"/>
    </row>
    <row r="11" spans="2:12">
      <c r="B11" s="794">
        <v>5</v>
      </c>
      <c r="C11" s="470"/>
      <c r="D11" s="470"/>
      <c r="E11" s="470"/>
      <c r="F11" s="470"/>
      <c r="G11" s="470"/>
      <c r="H11" s="470"/>
      <c r="I11" s="470"/>
      <c r="J11" s="470"/>
      <c r="K11" s="470"/>
      <c r="L11" s="470"/>
    </row>
    <row r="12" spans="2:12">
      <c r="B12" s="795">
        <v>6</v>
      </c>
      <c r="C12" s="470"/>
      <c r="D12" s="470"/>
      <c r="E12" s="470"/>
      <c r="F12" s="470"/>
      <c r="G12" s="470"/>
      <c r="H12" s="470"/>
      <c r="I12" s="470"/>
      <c r="J12" s="470"/>
      <c r="K12" s="470"/>
      <c r="L12" s="470"/>
    </row>
    <row r="13" spans="2:12">
      <c r="B13" s="794">
        <v>7</v>
      </c>
      <c r="C13" s="470"/>
      <c r="D13" s="470"/>
      <c r="E13" s="470"/>
      <c r="F13" s="470"/>
      <c r="G13" s="470"/>
      <c r="H13" s="470"/>
      <c r="I13" s="470"/>
      <c r="J13" s="470"/>
      <c r="K13" s="470"/>
      <c r="L13" s="470"/>
    </row>
    <row r="14" spans="2:12">
      <c r="B14" s="795">
        <v>8</v>
      </c>
      <c r="C14" s="470"/>
      <c r="D14" s="470"/>
      <c r="E14" s="470"/>
      <c r="F14" s="470"/>
      <c r="G14" s="470"/>
      <c r="H14" s="470"/>
      <c r="I14" s="470"/>
      <c r="J14" s="470"/>
      <c r="K14" s="470"/>
      <c r="L14" s="470"/>
    </row>
    <row r="15" spans="2:12">
      <c r="B15" s="794">
        <v>9</v>
      </c>
      <c r="C15" s="470"/>
      <c r="D15" s="470"/>
      <c r="E15" s="470"/>
      <c r="F15" s="470"/>
      <c r="G15" s="470"/>
      <c r="H15" s="470"/>
      <c r="I15" s="470"/>
      <c r="J15" s="470"/>
      <c r="K15" s="470"/>
      <c r="L15" s="470"/>
    </row>
    <row r="16" spans="2:12">
      <c r="B16" s="795">
        <v>10</v>
      </c>
      <c r="C16" s="470"/>
      <c r="D16" s="470"/>
      <c r="E16" s="470"/>
      <c r="F16" s="470"/>
      <c r="G16" s="470"/>
      <c r="H16" s="470"/>
      <c r="I16" s="470"/>
      <c r="J16" s="470"/>
      <c r="K16" s="470"/>
      <c r="L16" s="470"/>
    </row>
    <row r="17" spans="2:21" s="762" customFormat="1" ht="20.100000000000001" customHeight="1">
      <c r="B17" s="763" t="s">
        <v>543</v>
      </c>
      <c r="C17" s="1400" t="s">
        <v>723</v>
      </c>
      <c r="D17" s="1400"/>
      <c r="E17" s="1400"/>
      <c r="F17" s="1400"/>
      <c r="G17" s="1400"/>
      <c r="H17" s="1400"/>
      <c r="I17" s="1400"/>
      <c r="J17" s="1400"/>
      <c r="K17" s="1400"/>
      <c r="L17" s="1401"/>
    </row>
    <row r="18" spans="2:21">
      <c r="B18" s="794">
        <v>1</v>
      </c>
      <c r="C18" s="470"/>
      <c r="D18" s="470"/>
      <c r="E18" s="470"/>
      <c r="F18" s="470"/>
      <c r="G18" s="470"/>
      <c r="H18" s="470"/>
      <c r="I18" s="470"/>
      <c r="J18" s="470"/>
      <c r="K18" s="470"/>
      <c r="L18" s="470"/>
    </row>
    <row r="19" spans="2:21">
      <c r="B19" s="795">
        <v>2</v>
      </c>
      <c r="C19" s="470"/>
      <c r="D19" s="470"/>
      <c r="E19" s="470"/>
      <c r="F19" s="470"/>
      <c r="G19" s="470"/>
      <c r="H19" s="470"/>
      <c r="I19" s="470"/>
      <c r="J19" s="470"/>
      <c r="K19" s="470"/>
      <c r="L19" s="470"/>
    </row>
    <row r="20" spans="2:21">
      <c r="B20" s="794">
        <v>3</v>
      </c>
      <c r="C20" s="470"/>
      <c r="D20" s="470"/>
      <c r="E20" s="470"/>
      <c r="F20" s="470"/>
      <c r="G20" s="470"/>
      <c r="H20" s="470"/>
      <c r="I20" s="470"/>
      <c r="J20" s="470"/>
      <c r="K20" s="470"/>
      <c r="L20" s="470"/>
    </row>
    <row r="21" spans="2:21">
      <c r="B21" s="795">
        <v>4</v>
      </c>
      <c r="C21" s="470"/>
      <c r="D21" s="470"/>
      <c r="E21" s="470"/>
      <c r="F21" s="470"/>
      <c r="G21" s="470"/>
      <c r="H21" s="470"/>
      <c r="I21" s="470"/>
      <c r="J21" s="470"/>
      <c r="K21" s="470"/>
      <c r="L21" s="470"/>
    </row>
    <row r="22" spans="2:21">
      <c r="B22" s="794">
        <v>5</v>
      </c>
      <c r="C22" s="470"/>
      <c r="D22" s="470"/>
      <c r="E22" s="470"/>
      <c r="F22" s="470"/>
      <c r="G22" s="470"/>
      <c r="H22" s="470"/>
      <c r="I22" s="470"/>
      <c r="J22" s="470"/>
      <c r="K22" s="470"/>
      <c r="L22" s="470"/>
    </row>
    <row r="23" spans="2:21">
      <c r="B23" s="795">
        <v>6</v>
      </c>
      <c r="C23" s="470"/>
      <c r="D23" s="470"/>
      <c r="E23" s="470"/>
      <c r="F23" s="470"/>
      <c r="G23" s="470"/>
      <c r="H23" s="470"/>
      <c r="I23" s="470"/>
      <c r="J23" s="470"/>
      <c r="K23" s="470"/>
      <c r="L23" s="470"/>
    </row>
    <row r="24" spans="2:21">
      <c r="B24" s="794">
        <v>7</v>
      </c>
      <c r="C24" s="470"/>
      <c r="D24" s="470"/>
      <c r="E24" s="470"/>
      <c r="F24" s="470"/>
      <c r="G24" s="470"/>
      <c r="H24" s="470"/>
      <c r="I24" s="470"/>
      <c r="J24" s="470"/>
      <c r="K24" s="470"/>
      <c r="L24" s="470"/>
    </row>
    <row r="25" spans="2:21">
      <c r="B25" s="795">
        <v>8</v>
      </c>
      <c r="C25" s="470"/>
      <c r="D25" s="470"/>
      <c r="E25" s="470"/>
      <c r="F25" s="470"/>
      <c r="G25" s="470"/>
      <c r="H25" s="470"/>
      <c r="I25" s="470"/>
      <c r="J25" s="470"/>
      <c r="K25" s="470"/>
      <c r="L25" s="470"/>
    </row>
    <row r="26" spans="2:21">
      <c r="B26" s="794">
        <v>9</v>
      </c>
      <c r="C26" s="470"/>
      <c r="D26" s="470"/>
      <c r="E26" s="470"/>
      <c r="F26" s="470"/>
      <c r="G26" s="470"/>
      <c r="H26" s="470"/>
      <c r="I26" s="470"/>
      <c r="J26" s="470"/>
      <c r="K26" s="470"/>
      <c r="L26" s="470"/>
    </row>
    <row r="27" spans="2:21">
      <c r="B27" s="795">
        <v>10</v>
      </c>
      <c r="C27" s="470"/>
      <c r="D27" s="470"/>
      <c r="E27" s="470"/>
      <c r="F27" s="470"/>
      <c r="G27" s="470"/>
      <c r="H27" s="470"/>
      <c r="I27" s="470"/>
      <c r="J27" s="470"/>
      <c r="K27" s="470"/>
      <c r="L27" s="470"/>
    </row>
    <row r="28" spans="2:21" ht="6" customHeight="1"/>
    <row r="29" spans="2:21">
      <c r="B29" s="471" t="s">
        <v>386</v>
      </c>
      <c r="C29" s="1397" t="s">
        <v>495</v>
      </c>
      <c r="D29" s="1397"/>
      <c r="E29" s="1397"/>
      <c r="F29" s="1397"/>
      <c r="G29" s="1397"/>
      <c r="H29" s="1397"/>
      <c r="I29" s="1397"/>
      <c r="J29" s="1397"/>
      <c r="K29" s="1397"/>
      <c r="L29" s="1397"/>
    </row>
    <row r="30" spans="2:21">
      <c r="B30" s="471" t="s">
        <v>387</v>
      </c>
      <c r="C30" s="1393" t="s">
        <v>490</v>
      </c>
      <c r="D30" s="1393"/>
      <c r="E30" s="1393"/>
      <c r="F30" s="1393"/>
      <c r="G30" s="1393"/>
      <c r="H30" s="1393"/>
      <c r="I30" s="1393"/>
      <c r="J30" s="1393"/>
      <c r="K30" s="1393"/>
      <c r="L30" s="1393"/>
      <c r="M30" s="473"/>
      <c r="N30" s="473"/>
      <c r="O30" s="473"/>
      <c r="P30" s="473"/>
      <c r="Q30" s="473"/>
      <c r="R30" s="473"/>
      <c r="S30" s="473"/>
      <c r="T30" s="473"/>
      <c r="U30" s="473"/>
    </row>
    <row r="31" spans="2:21">
      <c r="B31" s="471" t="s">
        <v>227</v>
      </c>
      <c r="C31" s="1392" t="s">
        <v>388</v>
      </c>
      <c r="D31" s="1392"/>
      <c r="E31" s="1392"/>
      <c r="F31" s="1392"/>
      <c r="G31" s="1392"/>
      <c r="H31" s="1392"/>
      <c r="I31" s="1392"/>
      <c r="J31" s="1392"/>
      <c r="K31" s="1392"/>
      <c r="L31" s="1392"/>
      <c r="M31" s="473"/>
      <c r="N31" s="473"/>
      <c r="O31" s="473"/>
      <c r="P31" s="473"/>
      <c r="Q31" s="473"/>
      <c r="R31" s="473"/>
      <c r="S31" s="473"/>
      <c r="T31" s="473"/>
      <c r="U31" s="473"/>
    </row>
    <row r="32" spans="2:21" ht="12.75" thickBot="1">
      <c r="B32" s="471" t="s">
        <v>228</v>
      </c>
      <c r="C32" s="1393" t="s">
        <v>496</v>
      </c>
      <c r="D32" s="1393"/>
      <c r="E32" s="1393"/>
      <c r="F32" s="1393"/>
      <c r="G32" s="1393"/>
      <c r="H32" s="1393"/>
      <c r="I32" s="1393"/>
      <c r="J32" s="1393"/>
      <c r="K32" s="1393"/>
      <c r="L32" s="1393"/>
      <c r="M32" s="472"/>
      <c r="N32" s="472"/>
      <c r="O32" s="472"/>
      <c r="P32" s="472"/>
      <c r="Q32" s="472"/>
      <c r="R32" s="472"/>
      <c r="S32" s="472"/>
      <c r="T32" s="472"/>
      <c r="U32" s="472"/>
    </row>
    <row r="33" spans="11:13" ht="12" customHeight="1">
      <c r="K33" s="1236" t="s">
        <v>281</v>
      </c>
      <c r="L33" s="1238"/>
      <c r="M33" s="463"/>
    </row>
    <row r="34" spans="11:13" ht="12.75" customHeight="1" thickBot="1">
      <c r="K34" s="1239"/>
      <c r="L34" s="1241"/>
      <c r="M34" s="463"/>
    </row>
  </sheetData>
  <mergeCells count="15">
    <mergeCell ref="K33:L34"/>
    <mergeCell ref="C31:L31"/>
    <mergeCell ref="C32:L32"/>
    <mergeCell ref="B4:B5"/>
    <mergeCell ref="B2:L2"/>
    <mergeCell ref="C29:L29"/>
    <mergeCell ref="C30:L30"/>
    <mergeCell ref="E4:E5"/>
    <mergeCell ref="D4:D5"/>
    <mergeCell ref="C4:C5"/>
    <mergeCell ref="J4:K4"/>
    <mergeCell ref="I4:I5"/>
    <mergeCell ref="L4:L5"/>
    <mergeCell ref="C6:L6"/>
    <mergeCell ref="C17:L17"/>
  </mergeCells>
  <phoneticPr fontId="26"/>
  <printOptions horizontalCentered="1"/>
  <pageMargins left="0.78740157480314965" right="0.78740157480314965" top="0.78740157480314965" bottom="0.78740157480314965" header="0.39370078740157483" footer="0.39370078740157483"/>
  <pageSetup paperSize="8" scale="9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I71"/>
  <sheetViews>
    <sheetView view="pageBreakPreview" topLeftCell="A38" zoomScale="85" zoomScaleNormal="115" zoomScaleSheetLayoutView="85" workbookViewId="0">
      <selection activeCell="M24" sqref="M24"/>
    </sheetView>
  </sheetViews>
  <sheetFormatPr defaultRowHeight="14.25" customHeight="1"/>
  <cols>
    <col min="1" max="1" width="2.625" style="22" customWidth="1"/>
    <col min="2" max="2" width="4.625" style="40" customWidth="1"/>
    <col min="3" max="7" width="10.625" style="41" customWidth="1"/>
    <col min="8" max="8" width="13.625" style="15" customWidth="1"/>
    <col min="9" max="9" width="60.625" style="42" customWidth="1"/>
    <col min="10" max="10" width="2.625" style="22" customWidth="1"/>
    <col min="11" max="16384" width="9" style="22"/>
  </cols>
  <sheetData>
    <row r="1" spans="2:9" s="5" customFormat="1" ht="14.25" customHeight="1">
      <c r="B1" s="984" t="s">
        <v>232</v>
      </c>
      <c r="C1" s="985"/>
      <c r="D1" s="985"/>
      <c r="E1" s="985"/>
      <c r="F1" s="985"/>
      <c r="G1" s="985"/>
      <c r="H1" s="985"/>
      <c r="I1" s="985"/>
    </row>
    <row r="2" spans="2:9" s="5" customFormat="1" ht="8.25" customHeight="1">
      <c r="B2" s="6"/>
      <c r="C2" s="7"/>
      <c r="D2" s="7"/>
      <c r="E2" s="7"/>
      <c r="F2" s="7"/>
      <c r="G2" s="7"/>
      <c r="H2" s="8"/>
      <c r="I2" s="9"/>
    </row>
    <row r="3" spans="2:9" s="5" customFormat="1" ht="20.100000000000001" customHeight="1">
      <c r="B3" s="1003" t="s">
        <v>233</v>
      </c>
      <c r="C3" s="1004"/>
      <c r="D3" s="1004"/>
      <c r="E3" s="1004"/>
      <c r="F3" s="1004"/>
      <c r="G3" s="1004"/>
      <c r="H3" s="1004"/>
      <c r="I3" s="1004"/>
    </row>
    <row r="4" spans="2:9" s="5" customFormat="1" ht="8.25" customHeight="1">
      <c r="B4" s="10"/>
      <c r="C4" s="11"/>
      <c r="D4" s="11"/>
      <c r="E4" s="11"/>
      <c r="F4" s="11"/>
      <c r="G4" s="11"/>
      <c r="H4" s="11"/>
      <c r="I4" s="11"/>
    </row>
    <row r="5" spans="2:9" s="5" customFormat="1" ht="14.25" customHeight="1">
      <c r="B5" s="6"/>
      <c r="C5" s="7"/>
      <c r="D5" s="7"/>
      <c r="E5" s="7"/>
      <c r="F5" s="7"/>
      <c r="G5" s="7"/>
      <c r="H5" s="8"/>
      <c r="I5" s="12" t="s">
        <v>680</v>
      </c>
    </row>
    <row r="6" spans="2:9" s="5" customFormat="1" ht="34.5" customHeight="1">
      <c r="B6" s="1010" t="s">
        <v>451</v>
      </c>
      <c r="C6" s="1010"/>
      <c r="D6" s="1010"/>
      <c r="E6" s="1010"/>
      <c r="F6" s="1010"/>
      <c r="G6" s="1010"/>
      <c r="H6" s="1010"/>
      <c r="I6" s="1010"/>
    </row>
    <row r="7" spans="2:9" s="5" customFormat="1" ht="13.5">
      <c r="C7" s="14"/>
      <c r="D7" s="14"/>
      <c r="E7" s="14"/>
      <c r="F7" s="14"/>
      <c r="G7" s="14"/>
      <c r="H7" s="15"/>
      <c r="I7" s="16"/>
    </row>
    <row r="8" spans="2:9" s="5" customFormat="1" ht="32.25" customHeight="1">
      <c r="B8" s="992" t="s">
        <v>467</v>
      </c>
      <c r="C8" s="993"/>
      <c r="D8" s="993"/>
      <c r="E8" s="993"/>
      <c r="F8" s="993"/>
      <c r="G8" s="993"/>
      <c r="H8" s="993"/>
      <c r="I8" s="993"/>
    </row>
    <row r="9" spans="2:9" s="5" customFormat="1" ht="8.1" customHeight="1" thickBot="1">
      <c r="C9" s="14"/>
      <c r="D9" s="14"/>
      <c r="E9" s="14"/>
      <c r="F9" s="14"/>
      <c r="G9" s="14"/>
      <c r="H9" s="15"/>
      <c r="I9" s="16"/>
    </row>
    <row r="10" spans="2:9" s="5" customFormat="1" ht="20.100000000000001" customHeight="1">
      <c r="B10" s="994" t="s">
        <v>234</v>
      </c>
      <c r="C10" s="995"/>
      <c r="D10" s="996"/>
      <c r="E10" s="1008" t="s">
        <v>235</v>
      </c>
      <c r="F10" s="1009"/>
      <c r="G10" s="1011"/>
      <c r="H10" s="1012"/>
      <c r="I10" s="1013"/>
    </row>
    <row r="11" spans="2:9" s="5" customFormat="1" ht="20.100000000000001" customHeight="1" thickBot="1">
      <c r="B11" s="989"/>
      <c r="C11" s="990"/>
      <c r="D11" s="991"/>
      <c r="E11" s="997" t="s">
        <v>236</v>
      </c>
      <c r="F11" s="998"/>
      <c r="G11" s="1014"/>
      <c r="H11" s="1015"/>
      <c r="I11" s="1016"/>
    </row>
    <row r="12" spans="2:9" s="5" customFormat="1" ht="20.100000000000001" customHeight="1">
      <c r="B12" s="986" t="s">
        <v>237</v>
      </c>
      <c r="C12" s="987"/>
      <c r="D12" s="988"/>
      <c r="E12" s="999" t="s">
        <v>238</v>
      </c>
      <c r="F12" s="1000"/>
      <c r="G12" s="1017"/>
      <c r="H12" s="1018"/>
      <c r="I12" s="1019"/>
    </row>
    <row r="13" spans="2:9" s="5" customFormat="1" ht="20.100000000000001" customHeight="1">
      <c r="B13" s="986"/>
      <c r="C13" s="987"/>
      <c r="D13" s="988"/>
      <c r="E13" s="1001" t="s">
        <v>239</v>
      </c>
      <c r="F13" s="1002"/>
      <c r="G13" s="1020"/>
      <c r="H13" s="1021"/>
      <c r="I13" s="1022"/>
    </row>
    <row r="14" spans="2:9" s="5" customFormat="1" ht="20.100000000000001" customHeight="1">
      <c r="B14" s="986"/>
      <c r="C14" s="987"/>
      <c r="D14" s="988"/>
      <c r="E14" s="1001" t="s">
        <v>240</v>
      </c>
      <c r="F14" s="1002"/>
      <c r="G14" s="1023"/>
      <c r="H14" s="1024"/>
      <c r="I14" s="1025"/>
    </row>
    <row r="15" spans="2:9" s="5" customFormat="1" ht="20.100000000000001" customHeight="1">
      <c r="B15" s="986"/>
      <c r="C15" s="987"/>
      <c r="D15" s="988"/>
      <c r="E15" s="1001" t="s">
        <v>241</v>
      </c>
      <c r="F15" s="1002"/>
      <c r="G15" s="1023"/>
      <c r="H15" s="1024"/>
      <c r="I15" s="1025"/>
    </row>
    <row r="16" spans="2:9" s="5" customFormat="1" ht="20.100000000000001" customHeight="1" thickBot="1">
      <c r="B16" s="989"/>
      <c r="C16" s="990"/>
      <c r="D16" s="991"/>
      <c r="E16" s="997" t="s">
        <v>242</v>
      </c>
      <c r="F16" s="998"/>
      <c r="G16" s="1005"/>
      <c r="H16" s="1006"/>
      <c r="I16" s="1007"/>
    </row>
    <row r="17" spans="2:9" s="5" customFormat="1" ht="13.5" customHeight="1">
      <c r="C17" s="14"/>
      <c r="D17" s="14"/>
      <c r="E17" s="14"/>
      <c r="F17" s="14"/>
      <c r="G17" s="14"/>
      <c r="H17" s="15"/>
      <c r="I17" s="16"/>
    </row>
    <row r="18" spans="2:9" s="5" customFormat="1" ht="20.100000000000001" customHeight="1" thickBot="1">
      <c r="B18" s="18">
        <v>1</v>
      </c>
      <c r="C18" s="13" t="s">
        <v>244</v>
      </c>
      <c r="D18" s="14"/>
      <c r="E18" s="14"/>
      <c r="F18" s="14"/>
      <c r="G18" s="14"/>
      <c r="H18" s="15"/>
      <c r="I18" s="16"/>
    </row>
    <row r="19" spans="2:9" ht="20.100000000000001" customHeight="1" thickBot="1">
      <c r="B19" s="19" t="s">
        <v>245</v>
      </c>
      <c r="C19" s="20" t="s">
        <v>246</v>
      </c>
      <c r="D19" s="20" t="s">
        <v>247</v>
      </c>
      <c r="E19" s="20" t="s">
        <v>248</v>
      </c>
      <c r="F19" s="20" t="s">
        <v>249</v>
      </c>
      <c r="G19" s="980" t="s">
        <v>250</v>
      </c>
      <c r="H19" s="981"/>
      <c r="I19" s="21" t="s">
        <v>251</v>
      </c>
    </row>
    <row r="20" spans="2:9" ht="20.100000000000001" customHeight="1">
      <c r="B20" s="23" t="s">
        <v>252</v>
      </c>
      <c r="C20" s="24" t="s">
        <v>350</v>
      </c>
      <c r="D20" s="24" t="s">
        <v>203</v>
      </c>
      <c r="E20" s="24" t="s">
        <v>204</v>
      </c>
      <c r="F20" s="24" t="s">
        <v>205</v>
      </c>
      <c r="G20" s="982" t="s">
        <v>351</v>
      </c>
      <c r="H20" s="983"/>
      <c r="I20" s="25"/>
    </row>
    <row r="21" spans="2:9" ht="20.100000000000001" customHeight="1">
      <c r="B21" s="26">
        <v>1</v>
      </c>
      <c r="C21" s="27"/>
      <c r="D21" s="27"/>
      <c r="E21" s="27"/>
      <c r="F21" s="27"/>
      <c r="G21" s="978"/>
      <c r="H21" s="979"/>
      <c r="I21" s="28"/>
    </row>
    <row r="22" spans="2:9" ht="20.100000000000001" customHeight="1" thickBot="1">
      <c r="B22" s="29">
        <v>2</v>
      </c>
      <c r="C22" s="30"/>
      <c r="D22" s="30"/>
      <c r="E22" s="30"/>
      <c r="F22" s="30"/>
      <c r="G22" s="976"/>
      <c r="H22" s="977"/>
      <c r="I22" s="31"/>
    </row>
    <row r="23" spans="2:9" s="5" customFormat="1" ht="5.0999999999999996" customHeight="1">
      <c r="C23" s="14"/>
      <c r="D23" s="14"/>
      <c r="E23" s="14"/>
      <c r="F23" s="14"/>
      <c r="G23" s="14"/>
      <c r="H23" s="15"/>
      <c r="I23" s="16"/>
    </row>
    <row r="24" spans="2:9" s="5" customFormat="1" ht="20.100000000000001" customHeight="1" thickBot="1">
      <c r="B24" s="373">
        <v>2</v>
      </c>
      <c r="C24" s="13" t="s">
        <v>184</v>
      </c>
      <c r="D24" s="14"/>
      <c r="E24" s="14"/>
      <c r="F24" s="14"/>
      <c r="G24" s="14"/>
      <c r="H24" s="15"/>
      <c r="I24" s="16"/>
    </row>
    <row r="25" spans="2:9" ht="20.100000000000001" customHeight="1" thickBot="1">
      <c r="B25" s="19" t="s">
        <v>254</v>
      </c>
      <c r="C25" s="20" t="s">
        <v>246</v>
      </c>
      <c r="D25" s="20" t="s">
        <v>247</v>
      </c>
      <c r="E25" s="20" t="s">
        <v>248</v>
      </c>
      <c r="F25" s="20" t="s">
        <v>249</v>
      </c>
      <c r="G25" s="980" t="s">
        <v>250</v>
      </c>
      <c r="H25" s="981"/>
      <c r="I25" s="21" t="s">
        <v>251</v>
      </c>
    </row>
    <row r="26" spans="2:9" ht="20.100000000000001" customHeight="1">
      <c r="B26" s="23" t="s">
        <v>252</v>
      </c>
      <c r="C26" s="24" t="s">
        <v>352</v>
      </c>
      <c r="D26" s="24" t="s">
        <v>253</v>
      </c>
      <c r="E26" s="24" t="s">
        <v>207</v>
      </c>
      <c r="F26" s="24" t="s">
        <v>206</v>
      </c>
      <c r="G26" s="982" t="s">
        <v>199</v>
      </c>
      <c r="H26" s="983"/>
      <c r="I26" s="25"/>
    </row>
    <row r="27" spans="2:9" ht="20.100000000000001" customHeight="1">
      <c r="B27" s="26">
        <v>1</v>
      </c>
      <c r="C27" s="27"/>
      <c r="D27" s="27"/>
      <c r="E27" s="27"/>
      <c r="F27" s="27"/>
      <c r="G27" s="978"/>
      <c r="H27" s="979"/>
      <c r="I27" s="28"/>
    </row>
    <row r="28" spans="2:9" ht="20.100000000000001" customHeight="1" thickBot="1">
      <c r="B28" s="29">
        <v>2</v>
      </c>
      <c r="C28" s="30"/>
      <c r="D28" s="30"/>
      <c r="E28" s="30"/>
      <c r="F28" s="30"/>
      <c r="G28" s="976"/>
      <c r="H28" s="977"/>
      <c r="I28" s="31"/>
    </row>
    <row r="29" spans="2:9" ht="5.0999999999999996" customHeight="1">
      <c r="B29" s="32"/>
      <c r="C29" s="33"/>
      <c r="D29" s="33"/>
      <c r="E29" s="33"/>
      <c r="F29" s="33"/>
      <c r="G29" s="33"/>
      <c r="H29" s="34"/>
      <c r="I29" s="35"/>
    </row>
    <row r="30" spans="2:9" s="5" customFormat="1" ht="20.100000000000001" customHeight="1" thickBot="1">
      <c r="B30" s="18">
        <v>3</v>
      </c>
      <c r="C30" s="13" t="s">
        <v>255</v>
      </c>
      <c r="D30" s="14"/>
      <c r="E30" s="14"/>
      <c r="F30" s="14"/>
      <c r="G30" s="14"/>
      <c r="H30" s="15"/>
      <c r="I30" s="16"/>
    </row>
    <row r="31" spans="2:9" ht="20.100000000000001" customHeight="1" thickBot="1">
      <c r="B31" s="19" t="s">
        <v>256</v>
      </c>
      <c r="C31" s="20" t="s">
        <v>246</v>
      </c>
      <c r="D31" s="20" t="s">
        <v>247</v>
      </c>
      <c r="E31" s="20" t="s">
        <v>248</v>
      </c>
      <c r="F31" s="20" t="s">
        <v>249</v>
      </c>
      <c r="G31" s="980" t="s">
        <v>250</v>
      </c>
      <c r="H31" s="981"/>
      <c r="I31" s="21" t="s">
        <v>251</v>
      </c>
    </row>
    <row r="32" spans="2:9" ht="20.100000000000001" customHeight="1">
      <c r="B32" s="23" t="s">
        <v>252</v>
      </c>
      <c r="C32" s="24" t="s">
        <v>353</v>
      </c>
      <c r="D32" s="24" t="s">
        <v>354</v>
      </c>
      <c r="E32" s="24" t="s">
        <v>355</v>
      </c>
      <c r="F32" s="24"/>
      <c r="G32" s="982" t="s">
        <v>257</v>
      </c>
      <c r="H32" s="983"/>
      <c r="I32" s="25"/>
    </row>
    <row r="33" spans="2:9" ht="20.100000000000001" customHeight="1">
      <c r="B33" s="26">
        <v>1</v>
      </c>
      <c r="C33" s="27"/>
      <c r="D33" s="27"/>
      <c r="E33" s="27"/>
      <c r="F33" s="27"/>
      <c r="G33" s="978"/>
      <c r="H33" s="979"/>
      <c r="I33" s="28"/>
    </row>
    <row r="34" spans="2:9" ht="20.100000000000001" customHeight="1" thickBot="1">
      <c r="B34" s="29">
        <v>2</v>
      </c>
      <c r="C34" s="30"/>
      <c r="D34" s="30"/>
      <c r="E34" s="30"/>
      <c r="F34" s="30"/>
      <c r="G34" s="976"/>
      <c r="H34" s="977"/>
      <c r="I34" s="31"/>
    </row>
    <row r="35" spans="2:9" ht="5.0999999999999996" customHeight="1">
      <c r="B35" s="36"/>
      <c r="C35" s="37"/>
      <c r="D35" s="37"/>
      <c r="E35" s="37"/>
      <c r="F35" s="37"/>
      <c r="G35" s="37"/>
      <c r="H35" s="34"/>
      <c r="I35" s="35"/>
    </row>
    <row r="36" spans="2:9" s="5" customFormat="1" ht="20.100000000000001" customHeight="1" thickBot="1">
      <c r="B36" s="18">
        <v>4</v>
      </c>
      <c r="C36" s="13" t="s">
        <v>258</v>
      </c>
      <c r="D36" s="14"/>
      <c r="E36" s="14"/>
      <c r="F36" s="14"/>
      <c r="G36" s="14"/>
      <c r="H36" s="15"/>
      <c r="I36" s="16"/>
    </row>
    <row r="37" spans="2:9" ht="20.100000000000001" customHeight="1" thickBot="1">
      <c r="B37" s="19" t="s">
        <v>259</v>
      </c>
      <c r="C37" s="20" t="s">
        <v>260</v>
      </c>
      <c r="D37" s="20" t="s">
        <v>247</v>
      </c>
      <c r="E37" s="20" t="s">
        <v>248</v>
      </c>
      <c r="F37" s="20" t="s">
        <v>249</v>
      </c>
      <c r="G37" s="20" t="s">
        <v>261</v>
      </c>
      <c r="H37" s="227" t="s">
        <v>250</v>
      </c>
      <c r="I37" s="21" t="s">
        <v>251</v>
      </c>
    </row>
    <row r="38" spans="2:9" ht="20.100000000000001" customHeight="1">
      <c r="B38" s="228" t="s">
        <v>252</v>
      </c>
      <c r="C38" s="229" t="s">
        <v>361</v>
      </c>
      <c r="D38" s="229" t="s">
        <v>356</v>
      </c>
      <c r="E38" s="229" t="s">
        <v>357</v>
      </c>
      <c r="F38" s="229"/>
      <c r="G38" s="229"/>
      <c r="H38" s="230"/>
      <c r="I38" s="231"/>
    </row>
    <row r="39" spans="2:9" ht="20.100000000000001" customHeight="1">
      <c r="B39" s="232">
        <v>1</v>
      </c>
      <c r="C39" s="233"/>
      <c r="D39" s="233"/>
      <c r="E39" s="233"/>
      <c r="F39" s="233"/>
      <c r="G39" s="233"/>
      <c r="H39" s="234"/>
      <c r="I39" s="235"/>
    </row>
    <row r="40" spans="2:9" ht="20.100000000000001" customHeight="1" thickBot="1">
      <c r="B40" s="236">
        <v>2</v>
      </c>
      <c r="C40" s="237"/>
      <c r="D40" s="237"/>
      <c r="E40" s="237"/>
      <c r="F40" s="237"/>
      <c r="G40" s="237"/>
      <c r="H40" s="238"/>
      <c r="I40" s="239"/>
    </row>
    <row r="41" spans="2:9" ht="5.0999999999999996" customHeight="1">
      <c r="B41" s="32"/>
      <c r="C41" s="33"/>
      <c r="D41" s="33"/>
      <c r="E41" s="33"/>
      <c r="F41" s="33"/>
      <c r="G41" s="33"/>
      <c r="H41" s="34"/>
      <c r="I41" s="35"/>
    </row>
    <row r="42" spans="2:9" s="5" customFormat="1" ht="20.100000000000001" customHeight="1" thickBot="1">
      <c r="B42" s="18">
        <v>5</v>
      </c>
      <c r="C42" s="13" t="s">
        <v>262</v>
      </c>
      <c r="D42" s="14"/>
      <c r="E42" s="14"/>
      <c r="F42" s="14"/>
      <c r="G42" s="14"/>
      <c r="H42" s="15"/>
      <c r="I42" s="16"/>
    </row>
    <row r="43" spans="2:9" ht="20.100000000000001" customHeight="1" thickBot="1">
      <c r="B43" s="19" t="s">
        <v>263</v>
      </c>
      <c r="C43" s="20" t="s">
        <v>246</v>
      </c>
      <c r="D43" s="20" t="s">
        <v>264</v>
      </c>
      <c r="E43" s="20" t="s">
        <v>265</v>
      </c>
      <c r="F43" s="20" t="s">
        <v>266</v>
      </c>
      <c r="G43" s="980" t="s">
        <v>250</v>
      </c>
      <c r="H43" s="981"/>
      <c r="I43" s="21" t="s">
        <v>251</v>
      </c>
    </row>
    <row r="44" spans="2:9" ht="20.100000000000001" customHeight="1">
      <c r="B44" s="23" t="s">
        <v>252</v>
      </c>
      <c r="C44" s="24" t="s">
        <v>267</v>
      </c>
      <c r="D44" s="24" t="s">
        <v>358</v>
      </c>
      <c r="E44" s="24"/>
      <c r="F44" s="24"/>
      <c r="G44" s="982" t="s">
        <v>359</v>
      </c>
      <c r="H44" s="983"/>
      <c r="I44" s="25"/>
    </row>
    <row r="45" spans="2:9" ht="20.100000000000001" customHeight="1">
      <c r="B45" s="26">
        <v>1</v>
      </c>
      <c r="C45" s="27"/>
      <c r="D45" s="27"/>
      <c r="E45" s="27"/>
      <c r="F45" s="27"/>
      <c r="G45" s="978"/>
      <c r="H45" s="979"/>
      <c r="I45" s="28"/>
    </row>
    <row r="46" spans="2:9" ht="20.100000000000001" customHeight="1" thickBot="1">
      <c r="B46" s="29">
        <v>2</v>
      </c>
      <c r="C46" s="30"/>
      <c r="D46" s="30"/>
      <c r="E46" s="30"/>
      <c r="F46" s="30"/>
      <c r="G46" s="976"/>
      <c r="H46" s="977"/>
      <c r="I46" s="31"/>
    </row>
    <row r="47" spans="2:9" ht="5.0999999999999996" customHeight="1">
      <c r="B47" s="38"/>
      <c r="C47" s="37"/>
      <c r="D47" s="37"/>
      <c r="E47" s="37"/>
      <c r="F47" s="37"/>
      <c r="G47" s="37"/>
      <c r="H47" s="34"/>
      <c r="I47" s="35"/>
    </row>
    <row r="48" spans="2:9" s="5" customFormat="1" ht="20.100000000000001" customHeight="1" thickBot="1">
      <c r="B48" s="18">
        <v>6</v>
      </c>
      <c r="C48" s="13" t="s">
        <v>310</v>
      </c>
      <c r="D48" s="14"/>
      <c r="E48" s="14"/>
      <c r="F48" s="14"/>
      <c r="G48" s="14"/>
      <c r="H48" s="15"/>
      <c r="I48" s="16"/>
    </row>
    <row r="49" spans="2:9" ht="20.100000000000001" customHeight="1" thickBot="1">
      <c r="B49" s="19" t="s">
        <v>268</v>
      </c>
      <c r="C49" s="20" t="s">
        <v>246</v>
      </c>
      <c r="D49" s="20" t="s">
        <v>264</v>
      </c>
      <c r="E49" s="20" t="s">
        <v>265</v>
      </c>
      <c r="F49" s="20" t="s">
        <v>266</v>
      </c>
      <c r="G49" s="980" t="s">
        <v>250</v>
      </c>
      <c r="H49" s="981"/>
      <c r="I49" s="21" t="s">
        <v>251</v>
      </c>
    </row>
    <row r="50" spans="2:9" ht="20.100000000000001" customHeight="1">
      <c r="B50" s="26">
        <v>1</v>
      </c>
      <c r="C50" s="27"/>
      <c r="D50" s="27"/>
      <c r="E50" s="27"/>
      <c r="F50" s="27"/>
      <c r="G50" s="978"/>
      <c r="H50" s="979"/>
      <c r="I50" s="28"/>
    </row>
    <row r="51" spans="2:9" ht="20.100000000000001" customHeight="1" thickBot="1">
      <c r="B51" s="29">
        <v>2</v>
      </c>
      <c r="C51" s="30"/>
      <c r="D51" s="30"/>
      <c r="E51" s="30"/>
      <c r="F51" s="30"/>
      <c r="G51" s="976"/>
      <c r="H51" s="977"/>
      <c r="I51" s="31"/>
    </row>
    <row r="52" spans="2:9" ht="5.0999999999999996" customHeight="1">
      <c r="B52" s="38"/>
      <c r="C52" s="37"/>
      <c r="D52" s="37"/>
      <c r="E52" s="37"/>
      <c r="F52" s="37"/>
      <c r="G52" s="37"/>
      <c r="H52" s="34"/>
      <c r="I52" s="35"/>
    </row>
    <row r="53" spans="2:9" s="5" customFormat="1" ht="20.100000000000001" customHeight="1" thickBot="1">
      <c r="B53" s="18">
        <v>7</v>
      </c>
      <c r="C53" s="13" t="s">
        <v>311</v>
      </c>
      <c r="D53" s="14"/>
      <c r="E53" s="14"/>
      <c r="F53" s="14"/>
      <c r="G53" s="14"/>
      <c r="H53" s="15"/>
      <c r="I53" s="16"/>
    </row>
    <row r="54" spans="2:9" ht="20.100000000000001" customHeight="1" thickBot="1">
      <c r="B54" s="19" t="s">
        <v>268</v>
      </c>
      <c r="C54" s="20" t="s">
        <v>246</v>
      </c>
      <c r="D54" s="20" t="s">
        <v>264</v>
      </c>
      <c r="E54" s="20" t="s">
        <v>265</v>
      </c>
      <c r="F54" s="20" t="s">
        <v>266</v>
      </c>
      <c r="G54" s="980" t="s">
        <v>250</v>
      </c>
      <c r="H54" s="981"/>
      <c r="I54" s="21" t="s">
        <v>251</v>
      </c>
    </row>
    <row r="55" spans="2:9" ht="20.100000000000001" customHeight="1">
      <c r="B55" s="26">
        <v>1</v>
      </c>
      <c r="C55" s="27"/>
      <c r="D55" s="27"/>
      <c r="E55" s="27"/>
      <c r="F55" s="27"/>
      <c r="G55" s="978"/>
      <c r="H55" s="979"/>
      <c r="I55" s="28"/>
    </row>
    <row r="56" spans="2:9" ht="20.100000000000001" customHeight="1" thickBot="1">
      <c r="B56" s="29">
        <v>2</v>
      </c>
      <c r="C56" s="30"/>
      <c r="D56" s="30"/>
      <c r="E56" s="30"/>
      <c r="F56" s="30"/>
      <c r="G56" s="976"/>
      <c r="H56" s="977"/>
      <c r="I56" s="31"/>
    </row>
    <row r="57" spans="2:9" ht="5.0999999999999996" customHeight="1">
      <c r="B57" s="275"/>
      <c r="C57" s="276"/>
      <c r="D57" s="276"/>
      <c r="E57" s="276"/>
      <c r="F57" s="276"/>
      <c r="G57" s="276"/>
      <c r="H57" s="276"/>
      <c r="I57" s="277"/>
    </row>
    <row r="58" spans="2:9" s="5" customFormat="1" ht="20.100000000000001" customHeight="1" thickBot="1">
      <c r="B58" s="18">
        <v>8</v>
      </c>
      <c r="C58" s="13" t="s">
        <v>683</v>
      </c>
      <c r="D58" s="14"/>
      <c r="E58" s="14"/>
      <c r="F58" s="14"/>
      <c r="G58" s="14"/>
      <c r="H58" s="15"/>
      <c r="I58" s="16"/>
    </row>
    <row r="59" spans="2:9" ht="20.100000000000001" customHeight="1" thickBot="1">
      <c r="B59" s="19" t="s">
        <v>268</v>
      </c>
      <c r="C59" s="20" t="s">
        <v>246</v>
      </c>
      <c r="D59" s="20" t="s">
        <v>264</v>
      </c>
      <c r="E59" s="20" t="s">
        <v>265</v>
      </c>
      <c r="F59" s="20" t="s">
        <v>266</v>
      </c>
      <c r="G59" s="980" t="s">
        <v>250</v>
      </c>
      <c r="H59" s="981"/>
      <c r="I59" s="21" t="s">
        <v>251</v>
      </c>
    </row>
    <row r="60" spans="2:9" ht="20.100000000000001" customHeight="1">
      <c r="B60" s="26">
        <v>1</v>
      </c>
      <c r="C60" s="27"/>
      <c r="D60" s="27"/>
      <c r="E60" s="27"/>
      <c r="F60" s="27"/>
      <c r="G60" s="978"/>
      <c r="H60" s="979"/>
      <c r="I60" s="28"/>
    </row>
    <row r="61" spans="2:9" ht="20.100000000000001" customHeight="1" thickBot="1">
      <c r="B61" s="29">
        <v>2</v>
      </c>
      <c r="C61" s="30"/>
      <c r="D61" s="30"/>
      <c r="E61" s="30"/>
      <c r="F61" s="30"/>
      <c r="G61" s="976"/>
      <c r="H61" s="977"/>
      <c r="I61" s="31"/>
    </row>
    <row r="62" spans="2:9" ht="5.0999999999999996" customHeight="1">
      <c r="B62" s="38"/>
      <c r="C62" s="37"/>
      <c r="D62" s="37"/>
      <c r="E62" s="37"/>
      <c r="F62" s="37"/>
      <c r="G62" s="37"/>
      <c r="H62" s="34"/>
      <c r="I62" s="35"/>
    </row>
    <row r="63" spans="2:9" s="5" customFormat="1" ht="20.100000000000001" customHeight="1" thickBot="1">
      <c r="B63" s="18">
        <v>9</v>
      </c>
      <c r="C63" s="13" t="s">
        <v>456</v>
      </c>
      <c r="D63" s="14"/>
      <c r="E63" s="14"/>
      <c r="F63" s="14"/>
      <c r="G63" s="14"/>
      <c r="H63" s="15"/>
      <c r="I63" s="16"/>
    </row>
    <row r="64" spans="2:9" ht="20.100000000000001" customHeight="1" thickBot="1">
      <c r="B64" s="19" t="s">
        <v>78</v>
      </c>
      <c r="C64" s="20" t="s">
        <v>246</v>
      </c>
      <c r="D64" s="20" t="s">
        <v>264</v>
      </c>
      <c r="E64" s="20" t="s">
        <v>265</v>
      </c>
      <c r="F64" s="20" t="s">
        <v>266</v>
      </c>
      <c r="G64" s="980" t="s">
        <v>250</v>
      </c>
      <c r="H64" s="981"/>
      <c r="I64" s="21" t="s">
        <v>251</v>
      </c>
    </row>
    <row r="65" spans="2:9" ht="20.100000000000001" customHeight="1">
      <c r="B65" s="26">
        <v>1</v>
      </c>
      <c r="C65" s="27"/>
      <c r="D65" s="27"/>
      <c r="E65" s="27"/>
      <c r="F65" s="27"/>
      <c r="G65" s="978"/>
      <c r="H65" s="979"/>
      <c r="I65" s="28"/>
    </row>
    <row r="66" spans="2:9" ht="20.100000000000001" customHeight="1" thickBot="1">
      <c r="B66" s="29">
        <v>2</v>
      </c>
      <c r="C66" s="30"/>
      <c r="D66" s="30"/>
      <c r="E66" s="30"/>
      <c r="F66" s="30"/>
      <c r="G66" s="976"/>
      <c r="H66" s="977"/>
      <c r="I66" s="31"/>
    </row>
    <row r="67" spans="2:9" ht="5.0999999999999996" customHeight="1">
      <c r="B67" s="32"/>
      <c r="C67" s="33"/>
      <c r="D67" s="33"/>
      <c r="E67" s="33"/>
      <c r="F67" s="33"/>
      <c r="G67" s="33"/>
      <c r="H67" s="34"/>
      <c r="I67" s="35"/>
    </row>
    <row r="68" spans="2:9" ht="13.5" customHeight="1">
      <c r="B68" s="39" t="s">
        <v>269</v>
      </c>
      <c r="C68" s="1026" t="s">
        <v>468</v>
      </c>
      <c r="D68" s="1027"/>
      <c r="E68" s="1027"/>
      <c r="F68" s="1027"/>
      <c r="G68" s="1027"/>
      <c r="H68" s="1027"/>
      <c r="I68" s="1027"/>
    </row>
    <row r="69" spans="2:9" ht="13.5" customHeight="1">
      <c r="B69" s="39" t="s">
        <v>270</v>
      </c>
      <c r="C69" s="1026" t="s">
        <v>469</v>
      </c>
      <c r="D69" s="1026"/>
      <c r="E69" s="1026"/>
      <c r="F69" s="1026"/>
      <c r="G69" s="1026"/>
      <c r="H69" s="1026"/>
      <c r="I69" s="1026"/>
    </row>
    <row r="70" spans="2:9" ht="13.5" customHeight="1">
      <c r="B70" s="39" t="s">
        <v>271</v>
      </c>
      <c r="C70" s="1026" t="s">
        <v>272</v>
      </c>
      <c r="D70" s="1027"/>
      <c r="E70" s="1027"/>
      <c r="F70" s="1027"/>
      <c r="G70" s="1027"/>
      <c r="H70" s="1027"/>
      <c r="I70" s="1027"/>
    </row>
    <row r="71" spans="2:9" ht="13.5" customHeight="1">
      <c r="B71" s="39" t="s">
        <v>273</v>
      </c>
      <c r="C71" s="1026" t="s">
        <v>470</v>
      </c>
      <c r="D71" s="1027"/>
      <c r="E71" s="1027"/>
      <c r="F71" s="1027"/>
      <c r="G71" s="1027"/>
      <c r="H71" s="1027"/>
      <c r="I71" s="1027"/>
    </row>
  </sheetData>
  <mergeCells count="52">
    <mergeCell ref="C71:I71"/>
    <mergeCell ref="C70:I70"/>
    <mergeCell ref="C68:I68"/>
    <mergeCell ref="G54:H54"/>
    <mergeCell ref="G55:H55"/>
    <mergeCell ref="C69:I69"/>
    <mergeCell ref="G59:H59"/>
    <mergeCell ref="G61:H61"/>
    <mergeCell ref="G60:H60"/>
    <mergeCell ref="G64:H64"/>
    <mergeCell ref="G65:H65"/>
    <mergeCell ref="G66:H66"/>
    <mergeCell ref="G25:H25"/>
    <mergeCell ref="E10:F10"/>
    <mergeCell ref="E15:F15"/>
    <mergeCell ref="B6:I6"/>
    <mergeCell ref="G10:I10"/>
    <mergeCell ref="G11:I11"/>
    <mergeCell ref="G12:I12"/>
    <mergeCell ref="G22:H22"/>
    <mergeCell ref="G13:I13"/>
    <mergeCell ref="G14:I14"/>
    <mergeCell ref="G15:I15"/>
    <mergeCell ref="G19:H19"/>
    <mergeCell ref="G20:H20"/>
    <mergeCell ref="G21:H21"/>
    <mergeCell ref="B1:I1"/>
    <mergeCell ref="B12:D16"/>
    <mergeCell ref="B8:I8"/>
    <mergeCell ref="B10:D11"/>
    <mergeCell ref="E11:F11"/>
    <mergeCell ref="E12:F12"/>
    <mergeCell ref="E13:F13"/>
    <mergeCell ref="E14:F14"/>
    <mergeCell ref="B3:I3"/>
    <mergeCell ref="E16:F16"/>
    <mergeCell ref="G16:I16"/>
    <mergeCell ref="G51:H51"/>
    <mergeCell ref="G56:H56"/>
    <mergeCell ref="G50:H50"/>
    <mergeCell ref="G31:H31"/>
    <mergeCell ref="G26:H26"/>
    <mergeCell ref="G27:H27"/>
    <mergeCell ref="G28:H28"/>
    <mergeCell ref="G49:H49"/>
    <mergeCell ref="G43:H43"/>
    <mergeCell ref="G45:H45"/>
    <mergeCell ref="G46:H46"/>
    <mergeCell ref="G44:H44"/>
    <mergeCell ref="G32:H32"/>
    <mergeCell ref="G33:H33"/>
    <mergeCell ref="G34:H34"/>
  </mergeCells>
  <phoneticPr fontId="26"/>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35"/>
  <sheetViews>
    <sheetView zoomScale="85" zoomScaleNormal="85" workbookViewId="0">
      <selection activeCell="M24" sqref="M24"/>
    </sheetView>
  </sheetViews>
  <sheetFormatPr defaultRowHeight="16.5" customHeight="1"/>
  <cols>
    <col min="1" max="1" width="9" style="397"/>
    <col min="2" max="2" width="4.5" style="397" customWidth="1"/>
    <col min="3" max="3" width="18.125" style="397" customWidth="1"/>
    <col min="4" max="4" width="9" style="397"/>
    <col min="5" max="5" width="9.375" style="397" bestFit="1" customWidth="1"/>
    <col min="6" max="7" width="9.375" style="397" customWidth="1"/>
    <col min="8" max="8" width="18" style="397" customWidth="1"/>
    <col min="9" max="9" width="56.75" style="397" customWidth="1"/>
    <col min="10" max="16384" width="9" style="397"/>
  </cols>
  <sheetData>
    <row r="2" spans="2:9" ht="16.5" customHeight="1">
      <c r="B2" s="1043" t="s">
        <v>368</v>
      </c>
      <c r="C2" s="1043"/>
      <c r="D2" s="1043"/>
      <c r="E2" s="1043"/>
      <c r="F2" s="1043"/>
      <c r="G2" s="1043"/>
      <c r="H2" s="396"/>
      <c r="I2" s="396"/>
    </row>
    <row r="3" spans="2:9" ht="16.5" customHeight="1">
      <c r="B3" s="394"/>
      <c r="C3" s="398"/>
      <c r="D3" s="398"/>
      <c r="E3" s="398"/>
      <c r="F3" s="398"/>
      <c r="G3" s="398"/>
      <c r="H3" s="396"/>
      <c r="I3" s="396"/>
    </row>
    <row r="4" spans="2:9" ht="18" customHeight="1">
      <c r="B4" s="1055" t="s">
        <v>313</v>
      </c>
      <c r="C4" s="1055"/>
      <c r="D4" s="1055"/>
      <c r="E4" s="1055"/>
      <c r="F4" s="1055"/>
      <c r="G4" s="1055"/>
      <c r="H4" s="1055"/>
      <c r="I4" s="1055"/>
    </row>
    <row r="5" spans="2:9" ht="16.5" customHeight="1">
      <c r="B5" s="399"/>
      <c r="C5" s="399"/>
      <c r="D5" s="399"/>
      <c r="E5" s="399"/>
      <c r="F5" s="399"/>
      <c r="G5" s="399"/>
      <c r="H5" s="396"/>
      <c r="I5" s="396"/>
    </row>
    <row r="6" spans="2:9" ht="16.5" customHeight="1">
      <c r="B6" s="394"/>
      <c r="C6" s="398"/>
      <c r="D6" s="398"/>
      <c r="E6" s="398"/>
      <c r="F6" s="398"/>
      <c r="G6" s="398"/>
      <c r="H6" s="396"/>
      <c r="I6" s="400" t="s">
        <v>680</v>
      </c>
    </row>
    <row r="7" spans="2:9" ht="16.5" customHeight="1">
      <c r="B7" s="394" t="s">
        <v>457</v>
      </c>
      <c r="C7" s="398"/>
      <c r="D7" s="398"/>
      <c r="E7" s="398"/>
      <c r="F7" s="398"/>
      <c r="G7" s="398"/>
      <c r="H7" s="396"/>
      <c r="I7" s="400"/>
    </row>
    <row r="8" spans="2:9" s="520" customFormat="1" ht="16.5" customHeight="1">
      <c r="B8" s="394"/>
      <c r="C8" s="517"/>
      <c r="D8" s="517"/>
      <c r="E8" s="517"/>
      <c r="F8" s="517"/>
      <c r="G8" s="517"/>
      <c r="H8" s="518"/>
      <c r="I8" s="519"/>
    </row>
    <row r="9" spans="2:9" ht="16.5" customHeight="1">
      <c r="B9" s="1056" t="s">
        <v>458</v>
      </c>
      <c r="C9" s="1056"/>
      <c r="D9" s="1056"/>
      <c r="E9" s="1056"/>
      <c r="F9" s="1056"/>
      <c r="G9" s="1056"/>
      <c r="H9" s="1056"/>
      <c r="I9" s="1056"/>
    </row>
    <row r="10" spans="2:9" ht="16.5" customHeight="1">
      <c r="B10" s="1056"/>
      <c r="C10" s="1056"/>
      <c r="D10" s="1056"/>
      <c r="E10" s="1056"/>
      <c r="F10" s="1056"/>
      <c r="G10" s="1056"/>
      <c r="H10" s="1056"/>
      <c r="I10" s="1056"/>
    </row>
    <row r="11" spans="2:9" ht="16.5" customHeight="1" thickBot="1">
      <c r="B11" s="401"/>
      <c r="C11" s="402"/>
      <c r="D11" s="402"/>
      <c r="E11" s="402"/>
      <c r="F11" s="402"/>
      <c r="G11" s="402"/>
      <c r="H11" s="396"/>
      <c r="I11" s="396"/>
    </row>
    <row r="12" spans="2:9" ht="16.5" customHeight="1">
      <c r="B12" s="1050" t="s">
        <v>234</v>
      </c>
      <c r="C12" s="1051"/>
      <c r="D12" s="1052"/>
      <c r="E12" s="1057" t="s">
        <v>365</v>
      </c>
      <c r="F12" s="1058"/>
      <c r="G12" s="1033"/>
      <c r="H12" s="1034"/>
      <c r="I12" s="1035"/>
    </row>
    <row r="13" spans="2:9" ht="16.5" customHeight="1" thickBot="1">
      <c r="B13" s="1047"/>
      <c r="C13" s="1048"/>
      <c r="D13" s="1049"/>
      <c r="E13" s="1031" t="s">
        <v>95</v>
      </c>
      <c r="F13" s="1032"/>
      <c r="G13" s="1059"/>
      <c r="H13" s="1060"/>
      <c r="I13" s="1061"/>
    </row>
    <row r="14" spans="2:9" ht="16.5" customHeight="1">
      <c r="B14" s="1044" t="s">
        <v>237</v>
      </c>
      <c r="C14" s="1045"/>
      <c r="D14" s="1046"/>
      <c r="E14" s="1053" t="s">
        <v>238</v>
      </c>
      <c r="F14" s="1054"/>
      <c r="G14" s="1033"/>
      <c r="H14" s="1034"/>
      <c r="I14" s="1035"/>
    </row>
    <row r="15" spans="2:9" ht="16.5" customHeight="1">
      <c r="B15" s="1044"/>
      <c r="C15" s="1045"/>
      <c r="D15" s="1046"/>
      <c r="E15" s="1029" t="s">
        <v>239</v>
      </c>
      <c r="F15" s="1030"/>
      <c r="G15" s="1036"/>
      <c r="H15" s="1037"/>
      <c r="I15" s="1038"/>
    </row>
    <row r="16" spans="2:9" ht="16.5" customHeight="1">
      <c r="B16" s="1044"/>
      <c r="C16" s="1045"/>
      <c r="D16" s="1046"/>
      <c r="E16" s="1029" t="s">
        <v>240</v>
      </c>
      <c r="F16" s="1030"/>
      <c r="G16" s="1036"/>
      <c r="H16" s="1037"/>
      <c r="I16" s="1038"/>
    </row>
    <row r="17" spans="2:9" ht="16.5" customHeight="1">
      <c r="B17" s="1044"/>
      <c r="C17" s="1045"/>
      <c r="D17" s="1046"/>
      <c r="E17" s="1029" t="s">
        <v>366</v>
      </c>
      <c r="F17" s="1030"/>
      <c r="G17" s="1036"/>
      <c r="H17" s="1037"/>
      <c r="I17" s="1038"/>
    </row>
    <row r="18" spans="2:9" ht="16.5" customHeight="1" thickBot="1">
      <c r="B18" s="1047"/>
      <c r="C18" s="1048"/>
      <c r="D18" s="1049"/>
      <c r="E18" s="1031" t="s">
        <v>367</v>
      </c>
      <c r="F18" s="1032"/>
      <c r="G18" s="1039"/>
      <c r="H18" s="1040"/>
      <c r="I18" s="1041"/>
    </row>
    <row r="19" spans="2:9" ht="16.5" customHeight="1">
      <c r="B19" s="396"/>
      <c r="C19" s="396"/>
      <c r="D19" s="396"/>
      <c r="E19" s="396"/>
      <c r="F19" s="396"/>
      <c r="G19" s="396"/>
      <c r="H19" s="396"/>
      <c r="I19" s="396"/>
    </row>
    <row r="20" spans="2:9" ht="16.5" customHeight="1">
      <c r="B20" s="396" t="s">
        <v>77</v>
      </c>
      <c r="C20" s="396"/>
      <c r="D20" s="396"/>
      <c r="E20" s="396"/>
      <c r="F20" s="396"/>
      <c r="G20" s="396"/>
      <c r="H20" s="396"/>
      <c r="I20" s="396"/>
    </row>
    <row r="21" spans="2:9" ht="16.5" customHeight="1" thickBot="1">
      <c r="B21" s="396"/>
      <c r="C21" s="396"/>
      <c r="D21" s="396"/>
      <c r="E21" s="1042"/>
      <c r="F21" s="1042"/>
      <c r="G21" s="1042"/>
      <c r="H21" s="396"/>
      <c r="I21" s="396"/>
    </row>
    <row r="22" spans="2:9" ht="16.5" customHeight="1">
      <c r="B22" s="403" t="s">
        <v>78</v>
      </c>
      <c r="C22" s="404" t="s">
        <v>79</v>
      </c>
      <c r="D22" s="404" t="s">
        <v>246</v>
      </c>
      <c r="E22" s="404" t="s">
        <v>247</v>
      </c>
      <c r="F22" s="404" t="s">
        <v>248</v>
      </c>
      <c r="G22" s="404" t="s">
        <v>249</v>
      </c>
      <c r="H22" s="404" t="s">
        <v>250</v>
      </c>
      <c r="I22" s="405" t="s">
        <v>80</v>
      </c>
    </row>
    <row r="23" spans="2:9" ht="16.5" customHeight="1">
      <c r="B23" s="406"/>
      <c r="C23" s="407"/>
      <c r="D23" s="407"/>
      <c r="E23" s="407"/>
      <c r="F23" s="407"/>
      <c r="G23" s="407"/>
      <c r="H23" s="407"/>
      <c r="I23" s="408"/>
    </row>
    <row r="24" spans="2:9" ht="16.5" customHeight="1">
      <c r="B24" s="406"/>
      <c r="C24" s="407"/>
      <c r="D24" s="407"/>
      <c r="E24" s="407"/>
      <c r="F24" s="407"/>
      <c r="G24" s="407"/>
      <c r="H24" s="407"/>
      <c r="I24" s="408"/>
    </row>
    <row r="25" spans="2:9" ht="16.5" customHeight="1">
      <c r="B25" s="406"/>
      <c r="C25" s="407"/>
      <c r="D25" s="407"/>
      <c r="E25" s="407"/>
      <c r="F25" s="407"/>
      <c r="G25" s="407"/>
      <c r="H25" s="407"/>
      <c r="I25" s="408"/>
    </row>
    <row r="26" spans="2:9" ht="16.5" customHeight="1">
      <c r="B26" s="406"/>
      <c r="C26" s="407"/>
      <c r="D26" s="407"/>
      <c r="E26" s="407"/>
      <c r="F26" s="407"/>
      <c r="G26" s="407"/>
      <c r="H26" s="407"/>
      <c r="I26" s="408"/>
    </row>
    <row r="27" spans="2:9" ht="16.5" customHeight="1">
      <c r="B27" s="406"/>
      <c r="C27" s="407"/>
      <c r="D27" s="407"/>
      <c r="E27" s="407"/>
      <c r="F27" s="407"/>
      <c r="G27" s="407"/>
      <c r="H27" s="407"/>
      <c r="I27" s="408"/>
    </row>
    <row r="28" spans="2:9" ht="16.5" customHeight="1">
      <c r="B28" s="406"/>
      <c r="C28" s="407"/>
      <c r="D28" s="407"/>
      <c r="E28" s="407"/>
      <c r="F28" s="407"/>
      <c r="G28" s="407"/>
      <c r="H28" s="407"/>
      <c r="I28" s="408"/>
    </row>
    <row r="29" spans="2:9" ht="16.5" customHeight="1">
      <c r="B29" s="406"/>
      <c r="C29" s="407"/>
      <c r="D29" s="407"/>
      <c r="E29" s="407"/>
      <c r="F29" s="407"/>
      <c r="G29" s="407"/>
      <c r="H29" s="407"/>
      <c r="I29" s="408"/>
    </row>
    <row r="30" spans="2:9" ht="16.5" customHeight="1" thickBot="1">
      <c r="B30" s="409"/>
      <c r="C30" s="410"/>
      <c r="D30" s="410"/>
      <c r="E30" s="410"/>
      <c r="F30" s="410"/>
      <c r="G30" s="410"/>
      <c r="H30" s="410"/>
      <c r="I30" s="411"/>
    </row>
    <row r="31" spans="2:9" ht="16.5" customHeight="1">
      <c r="B31" s="547" t="s">
        <v>81</v>
      </c>
      <c r="C31" s="1028" t="s">
        <v>459</v>
      </c>
      <c r="D31" s="1028"/>
      <c r="E31" s="1028"/>
      <c r="F31" s="1028"/>
      <c r="G31" s="1028"/>
      <c r="H31" s="1028"/>
      <c r="I31" s="1028"/>
    </row>
    <row r="32" spans="2:9" ht="16.5" customHeight="1">
      <c r="B32" s="547" t="s">
        <v>82</v>
      </c>
      <c r="C32" s="1028" t="s">
        <v>460</v>
      </c>
      <c r="D32" s="1028"/>
      <c r="E32" s="1028"/>
      <c r="F32" s="1028"/>
      <c r="G32" s="1028"/>
      <c r="H32" s="1028"/>
      <c r="I32" s="1028"/>
    </row>
    <row r="33" spans="2:9" ht="16.5" customHeight="1">
      <c r="B33" s="547" t="s">
        <v>83</v>
      </c>
      <c r="C33" s="1028" t="s">
        <v>272</v>
      </c>
      <c r="D33" s="1028"/>
      <c r="E33" s="1028"/>
      <c r="F33" s="1028"/>
      <c r="G33" s="1028"/>
      <c r="H33" s="1028"/>
      <c r="I33" s="1028"/>
    </row>
    <row r="34" spans="2:9" ht="16.5" customHeight="1">
      <c r="B34" s="547" t="s">
        <v>228</v>
      </c>
      <c r="C34" s="1028" t="s">
        <v>527</v>
      </c>
      <c r="D34" s="1028"/>
      <c r="E34" s="1028"/>
      <c r="F34" s="1028"/>
      <c r="G34" s="1028"/>
      <c r="H34" s="1028"/>
      <c r="I34" s="1028"/>
    </row>
    <row r="35" spans="2:9" ht="16.5" customHeight="1">
      <c r="B35" s="412"/>
      <c r="C35" s="395"/>
      <c r="D35" s="413"/>
      <c r="E35" s="413"/>
      <c r="F35" s="413"/>
      <c r="G35" s="413"/>
      <c r="H35" s="396"/>
      <c r="I35" s="396"/>
    </row>
  </sheetData>
  <mergeCells count="24">
    <mergeCell ref="B2:G2"/>
    <mergeCell ref="B14:D18"/>
    <mergeCell ref="B12:D13"/>
    <mergeCell ref="E13:F13"/>
    <mergeCell ref="E14:F14"/>
    <mergeCell ref="B4:I4"/>
    <mergeCell ref="B9:I10"/>
    <mergeCell ref="E12:F12"/>
    <mergeCell ref="G12:I12"/>
    <mergeCell ref="G13:I13"/>
    <mergeCell ref="C34:I34"/>
    <mergeCell ref="E17:F17"/>
    <mergeCell ref="E18:F18"/>
    <mergeCell ref="G14:I14"/>
    <mergeCell ref="G15:I15"/>
    <mergeCell ref="G16:I16"/>
    <mergeCell ref="E15:F15"/>
    <mergeCell ref="E16:F16"/>
    <mergeCell ref="G18:I18"/>
    <mergeCell ref="G17:I17"/>
    <mergeCell ref="C33:I33"/>
    <mergeCell ref="C32:I32"/>
    <mergeCell ref="E21:G21"/>
    <mergeCell ref="C31:I31"/>
  </mergeCells>
  <phoneticPr fontId="26"/>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G11"/>
  <sheetViews>
    <sheetView view="pageBreakPreview" zoomScale="60" zoomScaleNormal="100" workbookViewId="0">
      <selection activeCell="M24" sqref="M24"/>
    </sheetView>
  </sheetViews>
  <sheetFormatPr defaultRowHeight="14.25" customHeight="1"/>
  <cols>
    <col min="1" max="1" width="2.625" style="22" customWidth="1"/>
    <col min="2" max="2" width="4.625" style="40" customWidth="1"/>
    <col min="3" max="3" width="18.5" style="41" customWidth="1"/>
    <col min="4" max="4" width="34.875" style="41" customWidth="1"/>
    <col min="5" max="5" width="6.875" style="15" bestFit="1" customWidth="1"/>
    <col min="6" max="6" width="22" style="15" customWidth="1"/>
    <col min="7" max="7" width="22" style="42" customWidth="1"/>
    <col min="8" max="8" width="2.625" style="22" customWidth="1"/>
    <col min="9" max="16384" width="9" style="22"/>
  </cols>
  <sheetData>
    <row r="1" spans="2:7" s="5" customFormat="1" ht="14.25" customHeight="1">
      <c r="B1" s="984" t="s">
        <v>369</v>
      </c>
      <c r="C1" s="985"/>
      <c r="D1" s="985"/>
      <c r="E1" s="985"/>
      <c r="F1" s="985"/>
      <c r="G1" s="985"/>
    </row>
    <row r="2" spans="2:7" s="5" customFormat="1" ht="8.25" customHeight="1">
      <c r="B2" s="6"/>
      <c r="C2" s="7"/>
      <c r="D2" s="7"/>
      <c r="E2" s="8"/>
      <c r="F2" s="8"/>
      <c r="G2" s="9"/>
    </row>
    <row r="3" spans="2:7" s="5" customFormat="1" ht="20.100000000000001" customHeight="1">
      <c r="B3" s="1003" t="s">
        <v>443</v>
      </c>
      <c r="C3" s="1004"/>
      <c r="D3" s="1004"/>
      <c r="E3" s="1004"/>
      <c r="F3" s="1004"/>
      <c r="G3" s="1004"/>
    </row>
    <row r="4" spans="2:7" s="5" customFormat="1" ht="8.25" customHeight="1">
      <c r="B4" s="10"/>
      <c r="C4" s="11"/>
      <c r="D4" s="11"/>
      <c r="E4" s="11"/>
      <c r="F4" s="11"/>
      <c r="G4" s="11"/>
    </row>
    <row r="5" spans="2:7" s="5" customFormat="1" ht="14.25" customHeight="1">
      <c r="B5" s="6"/>
      <c r="C5" s="7"/>
      <c r="D5" s="7"/>
      <c r="E5" s="8"/>
      <c r="F5" s="8"/>
      <c r="G5" s="12"/>
    </row>
    <row r="6" spans="2:7" ht="14.25" customHeight="1">
      <c r="B6" s="264"/>
    </row>
    <row r="8" spans="2:7" ht="14.25" customHeight="1">
      <c r="B8" s="705"/>
      <c r="C8" s="705"/>
      <c r="D8" s="705"/>
      <c r="E8" s="705"/>
      <c r="F8" s="705"/>
      <c r="G8" s="705"/>
    </row>
    <row r="9" spans="2:7" ht="14.25" customHeight="1">
      <c r="B9" s="705"/>
      <c r="C9" s="705"/>
      <c r="D9" s="705"/>
      <c r="E9" s="705"/>
      <c r="F9" s="705"/>
      <c r="G9" s="705"/>
    </row>
    <row r="10" spans="2:7" ht="14.25" customHeight="1">
      <c r="B10" s="1062" t="s">
        <v>444</v>
      </c>
      <c r="C10" s="1062"/>
      <c r="D10" s="1062"/>
      <c r="E10" s="1062"/>
      <c r="F10" s="1062"/>
      <c r="G10" s="1062"/>
    </row>
    <row r="11" spans="2:7" ht="14.25" customHeight="1">
      <c r="B11" s="1062"/>
      <c r="C11" s="1062"/>
      <c r="D11" s="1062"/>
      <c r="E11" s="1062"/>
      <c r="F11" s="1062"/>
      <c r="G11" s="1062"/>
    </row>
  </sheetData>
  <mergeCells count="3">
    <mergeCell ref="B1:G1"/>
    <mergeCell ref="B3:G3"/>
    <mergeCell ref="B10:G11"/>
  </mergeCells>
  <phoneticPr fontId="26"/>
  <pageMargins left="0.78740157480314965" right="0.78740157480314965" top="0.59055118110236227" bottom="0.59055118110236227" header="0.59055118110236227" footer="0.59055118110236227"/>
  <pageSetup paperSize="9" scale="7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47"/>
  <sheetViews>
    <sheetView view="pageBreakPreview" topLeftCell="A19" zoomScale="85" zoomScaleNormal="115" zoomScaleSheetLayoutView="85" workbookViewId="0">
      <selection activeCell="M24" sqref="M24"/>
    </sheetView>
  </sheetViews>
  <sheetFormatPr defaultRowHeight="11.25"/>
  <cols>
    <col min="1" max="5" width="2.625" style="49" customWidth="1"/>
    <col min="6" max="6" width="23.125" style="49" customWidth="1"/>
    <col min="7" max="7" width="5" style="49" bestFit="1" customWidth="1"/>
    <col min="8" max="17" width="12.625" style="49" customWidth="1"/>
    <col min="18" max="18" width="2.625" style="49" customWidth="1"/>
    <col min="19" max="19" width="11.625" style="49" bestFit="1" customWidth="1"/>
    <col min="20" max="22" width="8.625" style="49" customWidth="1"/>
    <col min="23" max="28" width="9" style="49"/>
    <col min="29" max="29" width="2.5" style="49" customWidth="1"/>
    <col min="30" max="16384" width="9" style="49"/>
  </cols>
  <sheetData>
    <row r="1" spans="1:21" s="5" customFormat="1" ht="18" customHeight="1">
      <c r="B1" s="984" t="s">
        <v>363</v>
      </c>
      <c r="C1" s="1063"/>
      <c r="D1" s="1063"/>
      <c r="E1" s="1063"/>
      <c r="F1" s="1063"/>
      <c r="G1" s="1063"/>
      <c r="H1" s="1063"/>
      <c r="I1" s="1063"/>
      <c r="J1" s="1063"/>
      <c r="K1" s="1063"/>
      <c r="L1" s="1063"/>
      <c r="M1" s="1063"/>
      <c r="N1" s="1063"/>
      <c r="O1" s="1063"/>
      <c r="P1" s="1063"/>
      <c r="Q1" s="1063"/>
      <c r="R1" s="14"/>
    </row>
    <row r="2" spans="1:21" s="5" customFormat="1" ht="8.25" customHeight="1">
      <c r="F2" s="14"/>
      <c r="G2" s="14"/>
      <c r="H2" s="14"/>
      <c r="I2" s="14"/>
      <c r="J2" s="14"/>
      <c r="K2" s="14"/>
      <c r="L2" s="14"/>
      <c r="M2" s="14"/>
      <c r="N2" s="14"/>
      <c r="O2" s="14"/>
      <c r="P2" s="14"/>
      <c r="Q2" s="14"/>
      <c r="R2" s="14"/>
      <c r="S2" s="243"/>
      <c r="T2" s="244"/>
    </row>
    <row r="3" spans="1:21" s="45" customFormat="1" ht="21" customHeight="1">
      <c r="B3" s="1064" t="s">
        <v>453</v>
      </c>
      <c r="C3" s="1065"/>
      <c r="D3" s="1065"/>
      <c r="E3" s="1065"/>
      <c r="F3" s="1065"/>
      <c r="G3" s="1065"/>
      <c r="H3" s="1065"/>
      <c r="I3" s="1065"/>
      <c r="J3" s="1065"/>
      <c r="K3" s="1065"/>
      <c r="L3" s="1065"/>
      <c r="M3" s="1065"/>
      <c r="N3" s="1065"/>
      <c r="O3" s="1065"/>
      <c r="P3" s="1065"/>
      <c r="Q3" s="1065"/>
      <c r="R3" s="249"/>
      <c r="S3" s="249"/>
      <c r="T3" s="249"/>
      <c r="U3" s="51"/>
    </row>
    <row r="4" spans="1:21" s="45" customFormat="1" ht="8.25" customHeight="1">
      <c r="B4" s="51"/>
      <c r="C4" s="51"/>
      <c r="D4" s="51"/>
      <c r="E4" s="51"/>
      <c r="F4" s="51"/>
      <c r="G4" s="51"/>
      <c r="H4" s="51"/>
      <c r="I4" s="51"/>
      <c r="J4" s="51"/>
      <c r="K4" s="51"/>
      <c r="L4" s="51"/>
      <c r="M4" s="51"/>
      <c r="N4" s="51"/>
      <c r="O4" s="51"/>
      <c r="P4" s="51"/>
      <c r="Q4" s="51"/>
      <c r="R4" s="51"/>
      <c r="S4" s="51"/>
      <c r="T4" s="51"/>
    </row>
    <row r="5" spans="1:21" ht="21" customHeight="1" thickBot="1">
      <c r="B5" s="50"/>
      <c r="C5" s="50"/>
      <c r="D5" s="50"/>
      <c r="E5" s="50"/>
      <c r="F5" s="51"/>
      <c r="G5" s="51"/>
      <c r="H5" s="51"/>
      <c r="I5" s="51"/>
      <c r="J5" s="51"/>
      <c r="K5" s="51"/>
      <c r="L5" s="51"/>
      <c r="M5" s="51"/>
      <c r="N5" s="51"/>
      <c r="O5" s="51"/>
      <c r="P5" s="51"/>
      <c r="Q5" s="52" t="s">
        <v>274</v>
      </c>
    </row>
    <row r="6" spans="1:21" ht="21" customHeight="1" thickBot="1">
      <c r="A6" s="250"/>
      <c r="B6" s="1066" t="s">
        <v>275</v>
      </c>
      <c r="C6" s="1067"/>
      <c r="D6" s="1067"/>
      <c r="E6" s="1067"/>
      <c r="F6" s="1067"/>
      <c r="G6" s="1068"/>
      <c r="H6" s="297" t="s">
        <v>655</v>
      </c>
      <c r="I6" s="297" t="s">
        <v>656</v>
      </c>
      <c r="J6" s="297" t="s">
        <v>657</v>
      </c>
      <c r="K6" s="297" t="s">
        <v>658</v>
      </c>
      <c r="L6" s="297" t="s">
        <v>659</v>
      </c>
      <c r="M6" s="297" t="s">
        <v>660</v>
      </c>
      <c r="N6" s="297" t="s">
        <v>661</v>
      </c>
      <c r="O6" s="297" t="s">
        <v>662</v>
      </c>
      <c r="P6" s="297" t="s">
        <v>663</v>
      </c>
      <c r="Q6" s="298" t="s">
        <v>278</v>
      </c>
      <c r="S6" s="53"/>
      <c r="T6" s="53"/>
    </row>
    <row r="7" spans="1:21" ht="21" customHeight="1">
      <c r="A7" s="55"/>
      <c r="B7" s="265"/>
      <c r="C7" s="270"/>
      <c r="D7" s="300"/>
      <c r="E7" s="301" t="s">
        <v>339</v>
      </c>
      <c r="F7" s="274" t="s">
        <v>340</v>
      </c>
      <c r="G7" s="273"/>
      <c r="H7" s="302"/>
      <c r="I7" s="303"/>
      <c r="J7" s="303"/>
      <c r="K7" s="303"/>
      <c r="L7" s="303"/>
      <c r="M7" s="303"/>
      <c r="N7" s="303"/>
      <c r="O7" s="303"/>
      <c r="P7" s="303"/>
      <c r="Q7" s="330">
        <f t="shared" ref="Q7:Q14" si="0">SUM(H7:P7)</f>
        <v>0</v>
      </c>
      <c r="R7" s="299"/>
      <c r="S7" s="57"/>
      <c r="T7" s="55"/>
    </row>
    <row r="8" spans="1:21" ht="21" customHeight="1">
      <c r="A8" s="55"/>
      <c r="B8" s="265"/>
      <c r="C8" s="270"/>
      <c r="D8" s="300"/>
      <c r="E8" s="268" t="s">
        <v>341</v>
      </c>
      <c r="F8" s="267" t="s">
        <v>307</v>
      </c>
      <c r="G8" s="266"/>
      <c r="H8" s="302"/>
      <c r="I8" s="303"/>
      <c r="J8" s="303"/>
      <c r="K8" s="303"/>
      <c r="L8" s="303"/>
      <c r="M8" s="303"/>
      <c r="N8" s="303"/>
      <c r="O8" s="303"/>
      <c r="P8" s="303"/>
      <c r="Q8" s="330">
        <f t="shared" si="0"/>
        <v>0</v>
      </c>
      <c r="R8" s="299"/>
      <c r="S8" s="57"/>
      <c r="T8" s="55"/>
    </row>
    <row r="9" spans="1:21" ht="21" customHeight="1">
      <c r="A9" s="55"/>
      <c r="B9" s="265"/>
      <c r="C9" s="270"/>
      <c r="D9" s="300"/>
      <c r="E9" s="268" t="s">
        <v>308</v>
      </c>
      <c r="F9" s="268" t="s">
        <v>296</v>
      </c>
      <c r="G9" s="266"/>
      <c r="H9" s="302"/>
      <c r="I9" s="303"/>
      <c r="J9" s="303"/>
      <c r="K9" s="303"/>
      <c r="L9" s="303"/>
      <c r="M9" s="303"/>
      <c r="N9" s="303"/>
      <c r="O9" s="303"/>
      <c r="P9" s="303"/>
      <c r="Q9" s="330">
        <f t="shared" si="0"/>
        <v>0</v>
      </c>
      <c r="R9" s="299"/>
      <c r="S9" s="57"/>
      <c r="T9" s="55"/>
      <c r="U9" s="49" t="s">
        <v>501</v>
      </c>
    </row>
    <row r="10" spans="1:21" ht="21" customHeight="1">
      <c r="A10" s="55"/>
      <c r="B10" s="265"/>
      <c r="C10" s="270"/>
      <c r="D10" s="300"/>
      <c r="E10" s="268" t="s">
        <v>297</v>
      </c>
      <c r="F10" s="268" t="s">
        <v>302</v>
      </c>
      <c r="G10" s="266"/>
      <c r="H10" s="302"/>
      <c r="I10" s="303"/>
      <c r="J10" s="303"/>
      <c r="K10" s="303"/>
      <c r="L10" s="303"/>
      <c r="M10" s="303"/>
      <c r="N10" s="303"/>
      <c r="O10" s="303"/>
      <c r="P10" s="303"/>
      <c r="Q10" s="330">
        <f t="shared" si="0"/>
        <v>0</v>
      </c>
      <c r="R10" s="299"/>
      <c r="S10" s="57"/>
      <c r="T10" s="55"/>
    </row>
    <row r="11" spans="1:21" ht="21" customHeight="1">
      <c r="A11" s="55"/>
      <c r="B11" s="265"/>
      <c r="C11" s="270"/>
      <c r="D11" s="300"/>
      <c r="E11" s="268" t="s">
        <v>298</v>
      </c>
      <c r="F11" s="268" t="s">
        <v>303</v>
      </c>
      <c r="G11" s="266"/>
      <c r="H11" s="302"/>
      <c r="I11" s="303"/>
      <c r="J11" s="303"/>
      <c r="K11" s="303"/>
      <c r="L11" s="303"/>
      <c r="M11" s="303"/>
      <c r="N11" s="303"/>
      <c r="O11" s="303"/>
      <c r="P11" s="303"/>
      <c r="Q11" s="330">
        <f t="shared" si="0"/>
        <v>0</v>
      </c>
      <c r="R11" s="299"/>
      <c r="S11" s="57"/>
      <c r="T11" s="55"/>
    </row>
    <row r="12" spans="1:21" ht="21" customHeight="1">
      <c r="A12" s="55"/>
      <c r="B12" s="265"/>
      <c r="C12" s="270"/>
      <c r="D12" s="300"/>
      <c r="E12" s="268" t="s">
        <v>299</v>
      </c>
      <c r="F12" s="269" t="s">
        <v>304</v>
      </c>
      <c r="G12" s="266"/>
      <c r="H12" s="302"/>
      <c r="I12" s="303"/>
      <c r="J12" s="303"/>
      <c r="K12" s="303"/>
      <c r="L12" s="303"/>
      <c r="M12" s="303"/>
      <c r="N12" s="303"/>
      <c r="O12" s="303"/>
      <c r="P12" s="303"/>
      <c r="Q12" s="330">
        <f>SUM(H12:P12)</f>
        <v>0</v>
      </c>
      <c r="R12" s="299"/>
      <c r="S12" s="57"/>
      <c r="T12" s="55"/>
    </row>
    <row r="13" spans="1:21" ht="21" customHeight="1">
      <c r="A13" s="55"/>
      <c r="B13" s="265"/>
      <c r="C13" s="271"/>
      <c r="D13" s="305"/>
      <c r="E13" s="268" t="s">
        <v>300</v>
      </c>
      <c r="F13" s="269" t="s">
        <v>305</v>
      </c>
      <c r="G13" s="266"/>
      <c r="H13" s="302"/>
      <c r="I13" s="303"/>
      <c r="J13" s="303"/>
      <c r="K13" s="303"/>
      <c r="L13" s="303"/>
      <c r="M13" s="303"/>
      <c r="N13" s="303"/>
      <c r="O13" s="303"/>
      <c r="P13" s="303"/>
      <c r="Q13" s="330">
        <f t="shared" si="0"/>
        <v>0</v>
      </c>
      <c r="R13" s="299"/>
      <c r="S13" s="57"/>
      <c r="T13" s="55"/>
    </row>
    <row r="14" spans="1:21" ht="21" customHeight="1">
      <c r="A14" s="55"/>
      <c r="B14" s="265"/>
      <c r="C14" s="272"/>
      <c r="D14" s="306"/>
      <c r="E14" s="268" t="s">
        <v>301</v>
      </c>
      <c r="F14" s="269" t="s">
        <v>306</v>
      </c>
      <c r="G14" s="266"/>
      <c r="H14" s="302"/>
      <c r="I14" s="303"/>
      <c r="J14" s="303"/>
      <c r="K14" s="303"/>
      <c r="L14" s="303"/>
      <c r="M14" s="303"/>
      <c r="N14" s="303"/>
      <c r="O14" s="303"/>
      <c r="P14" s="303"/>
      <c r="Q14" s="330">
        <f t="shared" si="0"/>
        <v>0</v>
      </c>
      <c r="R14" s="299"/>
      <c r="S14" s="57"/>
      <c r="T14" s="55"/>
    </row>
    <row r="15" spans="1:21" ht="21" customHeight="1">
      <c r="A15" s="55"/>
      <c r="B15" s="265"/>
      <c r="C15" s="272"/>
      <c r="D15" s="341"/>
      <c r="E15" s="1071" t="s">
        <v>337</v>
      </c>
      <c r="F15" s="1071"/>
      <c r="G15" s="342"/>
      <c r="H15" s="343">
        <f>SUM(H7:H14)</f>
        <v>0</v>
      </c>
      <c r="I15" s="343">
        <f>SUM(I7:I14)</f>
        <v>0</v>
      </c>
      <c r="J15" s="343">
        <f>SUM(J7:J14)</f>
        <v>0</v>
      </c>
      <c r="K15" s="343">
        <f t="shared" ref="K15:O15" si="1">SUM(K7:K14)</f>
        <v>0</v>
      </c>
      <c r="L15" s="343">
        <f t="shared" si="1"/>
        <v>0</v>
      </c>
      <c r="M15" s="343">
        <f t="shared" si="1"/>
        <v>0</v>
      </c>
      <c r="N15" s="343">
        <f t="shared" si="1"/>
        <v>0</v>
      </c>
      <c r="O15" s="343">
        <f t="shared" si="1"/>
        <v>0</v>
      </c>
      <c r="P15" s="343">
        <f>SUM(P7:P14)</f>
        <v>0</v>
      </c>
      <c r="Q15" s="304">
        <f>SUM(Q7:Q14)</f>
        <v>0</v>
      </c>
      <c r="R15" s="299"/>
      <c r="S15" s="57"/>
      <c r="T15" s="55"/>
    </row>
    <row r="16" spans="1:21" ht="21" customHeight="1">
      <c r="A16" s="55"/>
      <c r="B16" s="265"/>
      <c r="C16" s="307" t="s">
        <v>336</v>
      </c>
      <c r="D16" s="344" t="s">
        <v>506</v>
      </c>
      <c r="E16" s="308"/>
      <c r="F16" s="308"/>
      <c r="G16" s="282"/>
      <c r="H16" s="345">
        <f>H15</f>
        <v>0</v>
      </c>
      <c r="I16" s="345">
        <f>I15</f>
        <v>0</v>
      </c>
      <c r="J16" s="345">
        <f>J15</f>
        <v>0</v>
      </c>
      <c r="K16" s="345">
        <f t="shared" ref="K16:O16" si="2">K15</f>
        <v>0</v>
      </c>
      <c r="L16" s="345">
        <f t="shared" si="2"/>
        <v>0</v>
      </c>
      <c r="M16" s="345">
        <f t="shared" si="2"/>
        <v>0</v>
      </c>
      <c r="N16" s="345">
        <f t="shared" si="2"/>
        <v>0</v>
      </c>
      <c r="O16" s="345">
        <f t="shared" si="2"/>
        <v>0</v>
      </c>
      <c r="P16" s="345">
        <f>P15</f>
        <v>0</v>
      </c>
      <c r="Q16" s="330">
        <f>Q15</f>
        <v>0</v>
      </c>
      <c r="R16" s="299"/>
      <c r="S16" s="57"/>
      <c r="T16" s="55"/>
    </row>
    <row r="17" spans="1:20" ht="21" customHeight="1">
      <c r="A17" s="55"/>
      <c r="B17" s="265"/>
      <c r="C17" s="270"/>
      <c r="D17" s="300"/>
      <c r="E17" s="301" t="s">
        <v>339</v>
      </c>
      <c r="F17" s="274" t="s">
        <v>497</v>
      </c>
      <c r="G17" s="273"/>
      <c r="H17" s="302"/>
      <c r="I17" s="303"/>
      <c r="J17" s="303"/>
      <c r="K17" s="303"/>
      <c r="L17" s="303"/>
      <c r="M17" s="303"/>
      <c r="N17" s="303"/>
      <c r="O17" s="303"/>
      <c r="P17" s="303"/>
      <c r="Q17" s="330">
        <f>SUM(H17:P17)</f>
        <v>0</v>
      </c>
      <c r="R17" s="299"/>
      <c r="S17" s="57"/>
      <c r="T17" s="55"/>
    </row>
    <row r="18" spans="1:20" ht="21" customHeight="1">
      <c r="A18" s="55"/>
      <c r="B18" s="265"/>
      <c r="C18" s="270"/>
      <c r="D18" s="300"/>
      <c r="E18" s="268" t="s">
        <v>341</v>
      </c>
      <c r="F18" s="267" t="s">
        <v>498</v>
      </c>
      <c r="G18" s="266"/>
      <c r="H18" s="302"/>
      <c r="I18" s="303"/>
      <c r="J18" s="303"/>
      <c r="K18" s="303"/>
      <c r="L18" s="303"/>
      <c r="M18" s="303"/>
      <c r="N18" s="303"/>
      <c r="O18" s="303"/>
      <c r="P18" s="303"/>
      <c r="Q18" s="330">
        <f>SUM(H18:P18)</f>
        <v>0</v>
      </c>
      <c r="R18" s="299"/>
      <c r="S18" s="57"/>
      <c r="T18" s="55"/>
    </row>
    <row r="19" spans="1:20" ht="21" customHeight="1">
      <c r="A19" s="55"/>
      <c r="B19" s="265"/>
      <c r="C19" s="270"/>
      <c r="D19" s="300"/>
      <c r="E19" s="268" t="s">
        <v>308</v>
      </c>
      <c r="F19" s="268" t="s">
        <v>304</v>
      </c>
      <c r="G19" s="266"/>
      <c r="H19" s="302"/>
      <c r="I19" s="303"/>
      <c r="J19" s="303"/>
      <c r="K19" s="303"/>
      <c r="L19" s="303"/>
      <c r="M19" s="303"/>
      <c r="N19" s="303"/>
      <c r="O19" s="303"/>
      <c r="P19" s="303"/>
      <c r="Q19" s="330">
        <f>SUM(H19:P19)</f>
        <v>0</v>
      </c>
      <c r="R19" s="299"/>
      <c r="S19" s="57"/>
      <c r="T19" s="55"/>
    </row>
    <row r="20" spans="1:20" ht="21" customHeight="1">
      <c r="A20" s="55"/>
      <c r="B20" s="265"/>
      <c r="C20" s="270"/>
      <c r="D20" s="300"/>
      <c r="E20" s="268" t="s">
        <v>297</v>
      </c>
      <c r="F20" s="268" t="s">
        <v>499</v>
      </c>
      <c r="G20" s="266"/>
      <c r="H20" s="302"/>
      <c r="I20" s="303"/>
      <c r="J20" s="303"/>
      <c r="K20" s="303"/>
      <c r="L20" s="303"/>
      <c r="M20" s="303"/>
      <c r="N20" s="303"/>
      <c r="O20" s="303"/>
      <c r="P20" s="303"/>
      <c r="Q20" s="330">
        <f>SUM(H20:P20)</f>
        <v>0</v>
      </c>
      <c r="R20" s="299"/>
      <c r="S20" s="57"/>
      <c r="T20" s="55"/>
    </row>
    <row r="21" spans="1:20" ht="21" customHeight="1">
      <c r="A21" s="55"/>
      <c r="B21" s="265"/>
      <c r="C21" s="270"/>
      <c r="D21" s="300"/>
      <c r="E21" s="268" t="s">
        <v>298</v>
      </c>
      <c r="F21" s="268" t="s">
        <v>306</v>
      </c>
      <c r="G21" s="266"/>
      <c r="H21" s="302"/>
      <c r="I21" s="303"/>
      <c r="J21" s="303"/>
      <c r="K21" s="303"/>
      <c r="L21" s="303"/>
      <c r="M21" s="303"/>
      <c r="N21" s="303"/>
      <c r="O21" s="303"/>
      <c r="P21" s="303"/>
      <c r="Q21" s="330">
        <f>SUM(H21:P21)</f>
        <v>0</v>
      </c>
      <c r="R21" s="299"/>
      <c r="S21" s="57"/>
      <c r="T21" s="55"/>
    </row>
    <row r="22" spans="1:20" ht="21" customHeight="1">
      <c r="A22" s="55"/>
      <c r="B22" s="265"/>
      <c r="C22" s="272"/>
      <c r="D22" s="341"/>
      <c r="E22" s="1071" t="s">
        <v>337</v>
      </c>
      <c r="F22" s="1071"/>
      <c r="G22" s="342"/>
      <c r="H22" s="343">
        <f>SUM(H17:H21)</f>
        <v>0</v>
      </c>
      <c r="I22" s="343">
        <f>SUM(I17:I21)</f>
        <v>0</v>
      </c>
      <c r="J22" s="343">
        <f>SUM(J17:J21)</f>
        <v>0</v>
      </c>
      <c r="K22" s="343">
        <f t="shared" ref="K22:O22" si="3">SUM(K17:K21)</f>
        <v>0</v>
      </c>
      <c r="L22" s="343">
        <f t="shared" si="3"/>
        <v>0</v>
      </c>
      <c r="M22" s="343">
        <f t="shared" si="3"/>
        <v>0</v>
      </c>
      <c r="N22" s="343">
        <f t="shared" si="3"/>
        <v>0</v>
      </c>
      <c r="O22" s="343">
        <f t="shared" si="3"/>
        <v>0</v>
      </c>
      <c r="P22" s="343">
        <f>SUM(P17:P21)</f>
        <v>0</v>
      </c>
      <c r="Q22" s="304">
        <f>SUM(Q17:Q21)</f>
        <v>0</v>
      </c>
      <c r="R22" s="299"/>
      <c r="S22" s="57"/>
      <c r="T22" s="55"/>
    </row>
    <row r="23" spans="1:20" ht="21" customHeight="1">
      <c r="A23" s="56"/>
      <c r="B23" s="265"/>
      <c r="C23" s="80" t="s">
        <v>106</v>
      </c>
      <c r="D23" s="1072" t="s">
        <v>500</v>
      </c>
      <c r="E23" s="1072"/>
      <c r="F23" s="1072"/>
      <c r="G23" s="266"/>
      <c r="H23" s="346">
        <f>H22</f>
        <v>0</v>
      </c>
      <c r="I23" s="346">
        <f>I22</f>
        <v>0</v>
      </c>
      <c r="J23" s="346">
        <f>J22</f>
        <v>0</v>
      </c>
      <c r="K23" s="346">
        <f t="shared" ref="K23:O23" si="4">K22</f>
        <v>0</v>
      </c>
      <c r="L23" s="346">
        <f t="shared" si="4"/>
        <v>0</v>
      </c>
      <c r="M23" s="346">
        <f t="shared" si="4"/>
        <v>0</v>
      </c>
      <c r="N23" s="346">
        <f t="shared" si="4"/>
        <v>0</v>
      </c>
      <c r="O23" s="346">
        <f t="shared" si="4"/>
        <v>0</v>
      </c>
      <c r="P23" s="346">
        <f>P22</f>
        <v>0</v>
      </c>
      <c r="Q23" s="330">
        <f>Q22</f>
        <v>0</v>
      </c>
      <c r="R23" s="299"/>
      <c r="S23" s="57"/>
      <c r="T23" s="55"/>
    </row>
    <row r="24" spans="1:20" ht="21" customHeight="1">
      <c r="A24" s="55"/>
      <c r="B24" s="265"/>
      <c r="C24" s="270"/>
      <c r="D24" s="300"/>
      <c r="E24" s="301" t="s">
        <v>339</v>
      </c>
      <c r="F24" s="274" t="s">
        <v>497</v>
      </c>
      <c r="G24" s="273"/>
      <c r="H24" s="302"/>
      <c r="I24" s="303"/>
      <c r="J24" s="303"/>
      <c r="K24" s="303"/>
      <c r="L24" s="303"/>
      <c r="M24" s="303"/>
      <c r="N24" s="303"/>
      <c r="O24" s="303"/>
      <c r="P24" s="303"/>
      <c r="Q24" s="330">
        <f t="shared" ref="Q24:Q28" si="5">SUM(H24:P24)</f>
        <v>0</v>
      </c>
      <c r="R24" s="299"/>
      <c r="S24" s="57"/>
      <c r="T24" s="55"/>
    </row>
    <row r="25" spans="1:20" ht="21" customHeight="1">
      <c r="A25" s="55"/>
      <c r="B25" s="265"/>
      <c r="C25" s="270"/>
      <c r="D25" s="300"/>
      <c r="E25" s="268" t="s">
        <v>341</v>
      </c>
      <c r="F25" s="267" t="s">
        <v>498</v>
      </c>
      <c r="G25" s="266"/>
      <c r="H25" s="302"/>
      <c r="I25" s="303"/>
      <c r="J25" s="303"/>
      <c r="K25" s="303"/>
      <c r="L25" s="303"/>
      <c r="M25" s="303"/>
      <c r="N25" s="303"/>
      <c r="O25" s="303"/>
      <c r="P25" s="303"/>
      <c r="Q25" s="330">
        <f t="shared" si="5"/>
        <v>0</v>
      </c>
      <c r="R25" s="299"/>
      <c r="S25" s="57"/>
      <c r="T25" s="55"/>
    </row>
    <row r="26" spans="1:20" ht="21" customHeight="1">
      <c r="A26" s="55"/>
      <c r="B26" s="265"/>
      <c r="C26" s="270"/>
      <c r="D26" s="300"/>
      <c r="E26" s="268" t="s">
        <v>308</v>
      </c>
      <c r="F26" s="268" t="s">
        <v>304</v>
      </c>
      <c r="G26" s="266"/>
      <c r="H26" s="302"/>
      <c r="I26" s="303"/>
      <c r="J26" s="303"/>
      <c r="K26" s="303"/>
      <c r="L26" s="303"/>
      <c r="M26" s="303"/>
      <c r="N26" s="303"/>
      <c r="O26" s="303"/>
      <c r="P26" s="303"/>
      <c r="Q26" s="330">
        <f t="shared" si="5"/>
        <v>0</v>
      </c>
      <c r="R26" s="299"/>
      <c r="S26" s="57"/>
      <c r="T26" s="55"/>
    </row>
    <row r="27" spans="1:20" ht="21" customHeight="1">
      <c r="A27" s="55"/>
      <c r="B27" s="265"/>
      <c r="C27" s="270"/>
      <c r="D27" s="300"/>
      <c r="E27" s="268" t="s">
        <v>297</v>
      </c>
      <c r="F27" s="268" t="s">
        <v>499</v>
      </c>
      <c r="G27" s="266"/>
      <c r="H27" s="302"/>
      <c r="I27" s="303"/>
      <c r="J27" s="303"/>
      <c r="K27" s="303"/>
      <c r="L27" s="303"/>
      <c r="M27" s="303"/>
      <c r="N27" s="303"/>
      <c r="O27" s="303"/>
      <c r="P27" s="303"/>
      <c r="Q27" s="330">
        <f t="shared" si="5"/>
        <v>0</v>
      </c>
      <c r="R27" s="299"/>
      <c r="S27" s="57"/>
      <c r="T27" s="55"/>
    </row>
    <row r="28" spans="1:20" ht="21" customHeight="1">
      <c r="A28" s="55"/>
      <c r="B28" s="265"/>
      <c r="C28" s="270"/>
      <c r="D28" s="300"/>
      <c r="E28" s="268" t="s">
        <v>298</v>
      </c>
      <c r="F28" s="268" t="s">
        <v>306</v>
      </c>
      <c r="G28" s="266"/>
      <c r="H28" s="302"/>
      <c r="I28" s="303"/>
      <c r="J28" s="303"/>
      <c r="K28" s="303"/>
      <c r="L28" s="303"/>
      <c r="M28" s="303"/>
      <c r="N28" s="303"/>
      <c r="O28" s="303"/>
      <c r="P28" s="303"/>
      <c r="Q28" s="330">
        <f t="shared" si="5"/>
        <v>0</v>
      </c>
      <c r="R28" s="299"/>
      <c r="S28" s="57"/>
      <c r="T28" s="55"/>
    </row>
    <row r="29" spans="1:20" ht="21" customHeight="1">
      <c r="A29" s="55"/>
      <c r="B29" s="265"/>
      <c r="C29" s="272"/>
      <c r="D29" s="341"/>
      <c r="E29" s="1071" t="s">
        <v>337</v>
      </c>
      <c r="F29" s="1071"/>
      <c r="G29" s="342"/>
      <c r="H29" s="343">
        <f>SUM(H24:H28)</f>
        <v>0</v>
      </c>
      <c r="I29" s="343">
        <f>SUM(I24:I28)</f>
        <v>0</v>
      </c>
      <c r="J29" s="343">
        <f>SUM(J24:J28)</f>
        <v>0</v>
      </c>
      <c r="K29" s="343">
        <f t="shared" ref="K29:O29" si="6">SUM(K24:K28)</f>
        <v>0</v>
      </c>
      <c r="L29" s="343">
        <f t="shared" si="6"/>
        <v>0</v>
      </c>
      <c r="M29" s="343">
        <f t="shared" si="6"/>
        <v>0</v>
      </c>
      <c r="N29" s="343">
        <f t="shared" si="6"/>
        <v>0</v>
      </c>
      <c r="O29" s="343">
        <f t="shared" si="6"/>
        <v>0</v>
      </c>
      <c r="P29" s="343">
        <f>SUM(P24:P28)</f>
        <v>0</v>
      </c>
      <c r="Q29" s="304">
        <f>SUM(Q24:Q28)</f>
        <v>0</v>
      </c>
      <c r="R29" s="299"/>
      <c r="S29" s="57"/>
      <c r="T29" s="55"/>
    </row>
    <row r="30" spans="1:20" ht="21" customHeight="1">
      <c r="A30" s="56"/>
      <c r="B30" s="265"/>
      <c r="C30" s="80" t="s">
        <v>106</v>
      </c>
      <c r="D30" s="1072" t="s">
        <v>507</v>
      </c>
      <c r="E30" s="1072"/>
      <c r="F30" s="1072"/>
      <c r="G30" s="266"/>
      <c r="H30" s="346">
        <f>H29</f>
        <v>0</v>
      </c>
      <c r="I30" s="346">
        <f>I29</f>
        <v>0</v>
      </c>
      <c r="J30" s="346">
        <f>J29</f>
        <v>0</v>
      </c>
      <c r="K30" s="346">
        <f t="shared" ref="K30:O30" si="7">K29</f>
        <v>0</v>
      </c>
      <c r="L30" s="346">
        <f t="shared" si="7"/>
        <v>0</v>
      </c>
      <c r="M30" s="346">
        <f t="shared" si="7"/>
        <v>0</v>
      </c>
      <c r="N30" s="346">
        <f t="shared" si="7"/>
        <v>0</v>
      </c>
      <c r="O30" s="346">
        <f t="shared" si="7"/>
        <v>0</v>
      </c>
      <c r="P30" s="346">
        <f>P29</f>
        <v>0</v>
      </c>
      <c r="Q30" s="330">
        <f>Q29</f>
        <v>0</v>
      </c>
      <c r="R30" s="299"/>
      <c r="S30" s="57"/>
      <c r="T30" s="55"/>
    </row>
    <row r="31" spans="1:20" ht="21" customHeight="1">
      <c r="A31" s="55"/>
      <c r="B31" s="265"/>
      <c r="C31" s="270"/>
      <c r="D31" s="300"/>
      <c r="E31" s="301" t="s">
        <v>339</v>
      </c>
      <c r="F31" s="274" t="s">
        <v>497</v>
      </c>
      <c r="G31" s="273"/>
      <c r="H31" s="302"/>
      <c r="I31" s="303"/>
      <c r="J31" s="303"/>
      <c r="K31" s="303"/>
      <c r="L31" s="303"/>
      <c r="M31" s="303"/>
      <c r="N31" s="303"/>
      <c r="O31" s="303"/>
      <c r="P31" s="303"/>
      <c r="Q31" s="330">
        <f t="shared" ref="Q31:Q35" si="8">SUM(H31:P31)</f>
        <v>0</v>
      </c>
      <c r="R31" s="299"/>
      <c r="S31" s="57"/>
      <c r="T31" s="55"/>
    </row>
    <row r="32" spans="1:20" ht="21" customHeight="1">
      <c r="A32" s="55"/>
      <c r="B32" s="265"/>
      <c r="C32" s="270"/>
      <c r="D32" s="300"/>
      <c r="E32" s="268" t="s">
        <v>341</v>
      </c>
      <c r="F32" s="267" t="s">
        <v>498</v>
      </c>
      <c r="G32" s="266"/>
      <c r="H32" s="302"/>
      <c r="I32" s="303"/>
      <c r="J32" s="303"/>
      <c r="K32" s="303"/>
      <c r="L32" s="303"/>
      <c r="M32" s="303"/>
      <c r="N32" s="303"/>
      <c r="O32" s="303"/>
      <c r="P32" s="303"/>
      <c r="Q32" s="330">
        <f t="shared" si="8"/>
        <v>0</v>
      </c>
      <c r="R32" s="299"/>
      <c r="S32" s="57"/>
      <c r="T32" s="55"/>
    </row>
    <row r="33" spans="1:20" ht="21" customHeight="1">
      <c r="A33" s="55"/>
      <c r="B33" s="265"/>
      <c r="C33" s="270"/>
      <c r="D33" s="300"/>
      <c r="E33" s="268" t="s">
        <v>308</v>
      </c>
      <c r="F33" s="268" t="s">
        <v>304</v>
      </c>
      <c r="G33" s="266"/>
      <c r="H33" s="302"/>
      <c r="I33" s="303"/>
      <c r="J33" s="303"/>
      <c r="K33" s="303"/>
      <c r="L33" s="303"/>
      <c r="M33" s="303"/>
      <c r="N33" s="303"/>
      <c r="O33" s="303"/>
      <c r="P33" s="303"/>
      <c r="Q33" s="330">
        <f t="shared" si="8"/>
        <v>0</v>
      </c>
      <c r="R33" s="299"/>
      <c r="S33" s="57"/>
      <c r="T33" s="55"/>
    </row>
    <row r="34" spans="1:20" ht="21" customHeight="1">
      <c r="A34" s="55"/>
      <c r="B34" s="265"/>
      <c r="C34" s="270"/>
      <c r="D34" s="300"/>
      <c r="E34" s="268" t="s">
        <v>297</v>
      </c>
      <c r="F34" s="268" t="s">
        <v>499</v>
      </c>
      <c r="G34" s="266"/>
      <c r="H34" s="302"/>
      <c r="I34" s="303"/>
      <c r="J34" s="303"/>
      <c r="K34" s="303"/>
      <c r="L34" s="303"/>
      <c r="M34" s="303"/>
      <c r="N34" s="303"/>
      <c r="O34" s="303"/>
      <c r="P34" s="303"/>
      <c r="Q34" s="330">
        <f t="shared" si="8"/>
        <v>0</v>
      </c>
      <c r="R34" s="299"/>
      <c r="S34" s="57"/>
      <c r="T34" s="55"/>
    </row>
    <row r="35" spans="1:20" ht="21" customHeight="1">
      <c r="A35" s="55"/>
      <c r="B35" s="265"/>
      <c r="C35" s="270"/>
      <c r="D35" s="300"/>
      <c r="E35" s="268" t="s">
        <v>298</v>
      </c>
      <c r="F35" s="268" t="s">
        <v>306</v>
      </c>
      <c r="G35" s="266"/>
      <c r="H35" s="302"/>
      <c r="I35" s="303"/>
      <c r="J35" s="303"/>
      <c r="K35" s="303"/>
      <c r="L35" s="303"/>
      <c r="M35" s="303"/>
      <c r="N35" s="303"/>
      <c r="O35" s="303"/>
      <c r="P35" s="303"/>
      <c r="Q35" s="330">
        <f t="shared" si="8"/>
        <v>0</v>
      </c>
      <c r="R35" s="299"/>
      <c r="S35" s="57"/>
      <c r="T35" s="55"/>
    </row>
    <row r="36" spans="1:20" ht="21" customHeight="1">
      <c r="A36" s="55"/>
      <c r="B36" s="265"/>
      <c r="C36" s="272"/>
      <c r="D36" s="341"/>
      <c r="E36" s="1071" t="s">
        <v>337</v>
      </c>
      <c r="F36" s="1071"/>
      <c r="G36" s="342"/>
      <c r="H36" s="343">
        <f>SUM(H31:H35)</f>
        <v>0</v>
      </c>
      <c r="I36" s="343">
        <f>SUM(I31:I35)</f>
        <v>0</v>
      </c>
      <c r="J36" s="343">
        <f>SUM(J31:J35)</f>
        <v>0</v>
      </c>
      <c r="K36" s="343">
        <f t="shared" ref="K36:O36" si="9">SUM(K31:K35)</f>
        <v>0</v>
      </c>
      <c r="L36" s="343">
        <f t="shared" si="9"/>
        <v>0</v>
      </c>
      <c r="M36" s="343">
        <f t="shared" si="9"/>
        <v>0</v>
      </c>
      <c r="N36" s="343">
        <f t="shared" si="9"/>
        <v>0</v>
      </c>
      <c r="O36" s="343">
        <f t="shared" si="9"/>
        <v>0</v>
      </c>
      <c r="P36" s="343">
        <f>SUM(P31:P35)</f>
        <v>0</v>
      </c>
      <c r="Q36" s="304">
        <f>SUM(Q31:Q35)</f>
        <v>0</v>
      </c>
      <c r="R36" s="299"/>
      <c r="S36" s="57"/>
      <c r="T36" s="55"/>
    </row>
    <row r="37" spans="1:20" ht="21" customHeight="1" thickBot="1">
      <c r="A37" s="56"/>
      <c r="B37" s="265"/>
      <c r="C37" s="80" t="s">
        <v>106</v>
      </c>
      <c r="D37" s="1072" t="s">
        <v>508</v>
      </c>
      <c r="E37" s="1072"/>
      <c r="F37" s="1072"/>
      <c r="G37" s="266"/>
      <c r="H37" s="346">
        <f>H36</f>
        <v>0</v>
      </c>
      <c r="I37" s="346">
        <f>I36</f>
        <v>0</v>
      </c>
      <c r="J37" s="346">
        <f>J36</f>
        <v>0</v>
      </c>
      <c r="K37" s="346">
        <f t="shared" ref="K37:O37" si="10">K36</f>
        <v>0</v>
      </c>
      <c r="L37" s="346">
        <f t="shared" si="10"/>
        <v>0</v>
      </c>
      <c r="M37" s="346">
        <f t="shared" si="10"/>
        <v>0</v>
      </c>
      <c r="N37" s="346">
        <f t="shared" si="10"/>
        <v>0</v>
      </c>
      <c r="O37" s="346">
        <f t="shared" si="10"/>
        <v>0</v>
      </c>
      <c r="P37" s="346">
        <f>P36</f>
        <v>0</v>
      </c>
      <c r="Q37" s="330">
        <f>Q36</f>
        <v>0</v>
      </c>
      <c r="R37" s="299"/>
      <c r="S37" s="57"/>
      <c r="T37" s="55"/>
    </row>
    <row r="38" spans="1:20" ht="33" customHeight="1" thickBot="1">
      <c r="A38" s="55"/>
      <c r="B38" s="1069" t="s">
        <v>455</v>
      </c>
      <c r="C38" s="1070"/>
      <c r="D38" s="1070"/>
      <c r="E38" s="1070"/>
      <c r="F38" s="1070"/>
      <c r="G38" s="251" t="s">
        <v>278</v>
      </c>
      <c r="H38" s="309">
        <f>H16+H23+H30+H37</f>
        <v>0</v>
      </c>
      <c r="I38" s="309">
        <f t="shared" ref="I38:Q38" si="11">I16+I23+I30+I37</f>
        <v>0</v>
      </c>
      <c r="J38" s="309">
        <f t="shared" si="11"/>
        <v>0</v>
      </c>
      <c r="K38" s="309">
        <f t="shared" si="11"/>
        <v>0</v>
      </c>
      <c r="L38" s="309">
        <f t="shared" si="11"/>
        <v>0</v>
      </c>
      <c r="M38" s="309">
        <f t="shared" si="11"/>
        <v>0</v>
      </c>
      <c r="N38" s="309">
        <f t="shared" si="11"/>
        <v>0</v>
      </c>
      <c r="O38" s="309">
        <f t="shared" si="11"/>
        <v>0</v>
      </c>
      <c r="P38" s="309">
        <f t="shared" si="11"/>
        <v>0</v>
      </c>
      <c r="Q38" s="310">
        <f t="shared" si="11"/>
        <v>0</v>
      </c>
      <c r="R38" s="699" t="s">
        <v>441</v>
      </c>
      <c r="S38" s="57"/>
      <c r="T38" s="55"/>
    </row>
    <row r="39" spans="1:20" ht="29.25" customHeight="1" thickBot="1">
      <c r="A39" s="55"/>
      <c r="B39" s="1079" t="s">
        <v>454</v>
      </c>
      <c r="C39" s="1080"/>
      <c r="D39" s="1080"/>
      <c r="E39" s="1080"/>
      <c r="F39" s="1080"/>
      <c r="G39" s="577" t="s">
        <v>338</v>
      </c>
      <c r="H39" s="578" t="e">
        <f>H38/$Q38</f>
        <v>#DIV/0!</v>
      </c>
      <c r="I39" s="578" t="e">
        <f t="shared" ref="I39:O39" si="12">I38/$Q38</f>
        <v>#DIV/0!</v>
      </c>
      <c r="J39" s="578" t="e">
        <f t="shared" si="12"/>
        <v>#DIV/0!</v>
      </c>
      <c r="K39" s="578" t="e">
        <f t="shared" si="12"/>
        <v>#DIV/0!</v>
      </c>
      <c r="L39" s="578" t="e">
        <f t="shared" si="12"/>
        <v>#DIV/0!</v>
      </c>
      <c r="M39" s="578" t="e">
        <f t="shared" si="12"/>
        <v>#DIV/0!</v>
      </c>
      <c r="N39" s="578" t="e">
        <f t="shared" si="12"/>
        <v>#DIV/0!</v>
      </c>
      <c r="O39" s="578" t="e">
        <f t="shared" si="12"/>
        <v>#DIV/0!</v>
      </c>
      <c r="P39" s="578" t="e">
        <f>P38/$Q38</f>
        <v>#DIV/0!</v>
      </c>
      <c r="Q39" s="579" t="e">
        <f>SUM(H39:P39)</f>
        <v>#DIV/0!</v>
      </c>
      <c r="R39" s="299"/>
      <c r="S39" s="57"/>
      <c r="T39" s="55"/>
    </row>
    <row r="40" spans="1:20" ht="8.25" customHeight="1">
      <c r="A40" s="55"/>
      <c r="B40" s="57"/>
      <c r="C40" s="57"/>
      <c r="D40" s="57"/>
      <c r="E40" s="57"/>
      <c r="F40" s="57"/>
      <c r="G40" s="57"/>
      <c r="H40" s="57"/>
      <c r="I40" s="57"/>
      <c r="J40" s="57"/>
      <c r="K40" s="57"/>
      <c r="L40" s="57"/>
      <c r="M40" s="57"/>
      <c r="N40" s="57"/>
      <c r="O40" s="57"/>
      <c r="P40" s="57"/>
      <c r="Q40" s="57"/>
      <c r="R40" s="57"/>
      <c r="S40" s="57"/>
      <c r="T40" s="55"/>
    </row>
    <row r="41" spans="1:20" s="58" customFormat="1" ht="13.5" customHeight="1">
      <c r="B41" s="261" t="s">
        <v>342</v>
      </c>
      <c r="C41" s="1081" t="s">
        <v>461</v>
      </c>
      <c r="D41" s="1081"/>
      <c r="E41" s="1081"/>
      <c r="F41" s="1027"/>
      <c r="G41" s="1027"/>
      <c r="H41" s="1027"/>
      <c r="I41" s="1027"/>
      <c r="J41" s="1027"/>
      <c r="K41" s="1027"/>
      <c r="L41" s="1027"/>
      <c r="M41" s="1027"/>
      <c r="N41" s="1027"/>
      <c r="O41" s="1027"/>
      <c r="P41" s="1027"/>
      <c r="Q41" s="1027"/>
    </row>
    <row r="42" spans="1:20" s="59" customFormat="1" ht="13.5" customHeight="1">
      <c r="B42" s="261" t="s">
        <v>292</v>
      </c>
      <c r="C42" s="1081" t="s">
        <v>462</v>
      </c>
      <c r="D42" s="1081"/>
      <c r="E42" s="1081"/>
      <c r="F42" s="1082"/>
      <c r="G42" s="1082"/>
      <c r="H42" s="1082"/>
      <c r="I42" s="1082"/>
      <c r="J42" s="1082"/>
      <c r="K42" s="1082"/>
      <c r="L42" s="1082"/>
      <c r="M42" s="1082"/>
      <c r="N42" s="1082"/>
      <c r="O42" s="1082"/>
      <c r="P42" s="1082"/>
      <c r="Q42" s="1082"/>
    </row>
    <row r="43" spans="1:20" ht="13.5" customHeight="1">
      <c r="B43" s="261" t="s">
        <v>227</v>
      </c>
      <c r="C43" s="1082" t="s">
        <v>439</v>
      </c>
      <c r="D43" s="1082"/>
      <c r="E43" s="1082"/>
      <c r="F43" s="1082"/>
      <c r="G43" s="1082"/>
      <c r="H43" s="1082"/>
      <c r="I43" s="1082"/>
      <c r="J43" s="1082"/>
      <c r="K43" s="1082"/>
      <c r="L43" s="1082"/>
      <c r="M43" s="1082"/>
      <c r="N43" s="1082"/>
      <c r="O43" s="1082"/>
      <c r="P43" s="1082"/>
      <c r="Q43" s="1082"/>
    </row>
    <row r="44" spans="1:20" ht="13.5" customHeight="1">
      <c r="B44" s="261" t="s">
        <v>228</v>
      </c>
      <c r="C44" s="1082" t="s">
        <v>463</v>
      </c>
      <c r="D44" s="1082"/>
      <c r="E44" s="1082"/>
      <c r="F44" s="1082"/>
      <c r="G44" s="1082"/>
      <c r="H44" s="1082"/>
      <c r="I44" s="1082"/>
      <c r="J44" s="1082"/>
      <c r="K44" s="1082"/>
      <c r="L44" s="1082"/>
      <c r="M44" s="1082"/>
      <c r="N44" s="1082"/>
      <c r="O44" s="1082"/>
      <c r="P44" s="1082"/>
      <c r="Q44" s="1082"/>
    </row>
    <row r="45" spans="1:20" ht="8.25" customHeight="1" thickBot="1">
      <c r="B45" s="60"/>
      <c r="C45" s="61"/>
      <c r="D45" s="61"/>
      <c r="E45" s="61"/>
      <c r="F45" s="61"/>
      <c r="G45" s="61"/>
      <c r="H45" s="61"/>
      <c r="I45" s="61"/>
      <c r="J45" s="61"/>
      <c r="K45" s="61"/>
      <c r="L45" s="61"/>
      <c r="M45" s="61"/>
      <c r="N45" s="61"/>
      <c r="O45" s="61"/>
      <c r="P45" s="61"/>
    </row>
    <row r="46" spans="1:20" ht="11.25" customHeight="1">
      <c r="J46" s="1073" t="s">
        <v>281</v>
      </c>
      <c r="K46" s="1074"/>
      <c r="L46" s="1074"/>
      <c r="M46" s="1074"/>
      <c r="N46" s="1074"/>
      <c r="O46" s="1074"/>
      <c r="P46" s="1074"/>
      <c r="Q46" s="1075"/>
    </row>
    <row r="47" spans="1:20" ht="12" customHeight="1" thickBot="1">
      <c r="J47" s="1076"/>
      <c r="K47" s="1077"/>
      <c r="L47" s="1077"/>
      <c r="M47" s="1077"/>
      <c r="N47" s="1077"/>
      <c r="O47" s="1077"/>
      <c r="P47" s="1077"/>
      <c r="Q47" s="1078"/>
    </row>
  </sheetData>
  <mergeCells count="17">
    <mergeCell ref="J46:Q47"/>
    <mergeCell ref="B39:F39"/>
    <mergeCell ref="E22:F22"/>
    <mergeCell ref="C41:Q41"/>
    <mergeCell ref="C42:Q42"/>
    <mergeCell ref="C43:Q43"/>
    <mergeCell ref="C44:Q44"/>
    <mergeCell ref="B1:Q1"/>
    <mergeCell ref="B3:Q3"/>
    <mergeCell ref="B6:G6"/>
    <mergeCell ref="B38:F38"/>
    <mergeCell ref="E15:F15"/>
    <mergeCell ref="D23:F23"/>
    <mergeCell ref="E29:F29"/>
    <mergeCell ref="D30:F30"/>
    <mergeCell ref="E36:F36"/>
    <mergeCell ref="D37:F37"/>
  </mergeCells>
  <phoneticPr fontId="26"/>
  <printOptions horizontalCentered="1"/>
  <pageMargins left="0.39370078740157483" right="0.39370078740157483" top="0.78740157480314965" bottom="0.39370078740157483" header="0.51181102362204722" footer="0.51181102362204722"/>
  <pageSetup paperSize="8" scale="89" orientation="landscape" horizontalDpi="300" verticalDpi="300" r:id="rId1"/>
  <headerFooter alignWithMargins="0"/>
  <ignoredErrors>
    <ignoredError sqref="E7:E14 E17:E21" numberStoredAsText="1"/>
    <ignoredError sqref="P15:P16 P22:P23 H22:J23 H15:J1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32"/>
  <sheetViews>
    <sheetView view="pageBreakPreview" zoomScaleNormal="100" zoomScaleSheetLayoutView="100" workbookViewId="0">
      <selection activeCell="M24" sqref="M24"/>
    </sheetView>
  </sheetViews>
  <sheetFormatPr defaultRowHeight="13.5"/>
  <cols>
    <col min="1" max="1" width="2.625" style="49" customWidth="1"/>
    <col min="2" max="3" width="3.75" style="49" customWidth="1"/>
    <col min="4" max="4" width="2.625" style="49" customWidth="1"/>
    <col min="5" max="6" width="31.625" style="49" customWidth="1"/>
    <col min="7" max="7" width="15.625" style="49" customWidth="1"/>
    <col min="8" max="8" width="5.625" style="49" customWidth="1"/>
    <col min="9" max="9" width="25.25" style="49" bestFit="1" customWidth="1"/>
    <col min="10" max="10" width="3.625" style="49" customWidth="1"/>
    <col min="11" max="11" width="2.875" style="49" customWidth="1"/>
  </cols>
  <sheetData>
    <row r="1" spans="1:11" ht="18" customHeight="1">
      <c r="A1" s="5"/>
      <c r="B1" s="984" t="s">
        <v>143</v>
      </c>
      <c r="C1" s="984"/>
      <c r="D1" s="1063"/>
      <c r="E1" s="1063"/>
      <c r="F1" s="1063"/>
      <c r="G1" s="1063"/>
      <c r="H1" s="1063"/>
      <c r="I1" s="1063"/>
      <c r="J1" s="44"/>
      <c r="K1" s="14"/>
    </row>
    <row r="2" spans="1:11">
      <c r="A2" s="5"/>
      <c r="B2" s="5"/>
      <c r="C2" s="5"/>
      <c r="D2" s="5"/>
      <c r="E2" s="14"/>
      <c r="F2" s="14"/>
      <c r="G2" s="14"/>
      <c r="H2" s="14"/>
      <c r="I2" s="14"/>
      <c r="J2" s="14"/>
      <c r="K2" s="14"/>
    </row>
    <row r="3" spans="1:11" ht="18" customHeight="1">
      <c r="A3" s="45"/>
      <c r="B3" s="1101" t="s">
        <v>696</v>
      </c>
      <c r="C3" s="1064"/>
      <c r="D3" s="1064"/>
      <c r="E3" s="1064"/>
      <c r="F3" s="1064"/>
      <c r="G3" s="1064"/>
      <c r="H3" s="1064"/>
      <c r="I3" s="1064"/>
      <c r="J3" s="47"/>
      <c r="K3" s="48"/>
    </row>
    <row r="4" spans="1:11" ht="18" customHeight="1">
      <c r="A4" s="45"/>
      <c r="B4" s="1064"/>
      <c r="C4" s="1064"/>
      <c r="D4" s="1064"/>
      <c r="E4" s="1064"/>
      <c r="F4" s="1064"/>
      <c r="G4" s="1064"/>
      <c r="H4" s="1064"/>
      <c r="I4" s="1064"/>
      <c r="J4" s="47"/>
      <c r="K4" s="48"/>
    </row>
    <row r="5" spans="1:11" ht="9" customHeight="1">
      <c r="A5" s="45"/>
      <c r="B5" s="278"/>
      <c r="C5" s="278"/>
      <c r="D5" s="47"/>
      <c r="E5" s="47"/>
      <c r="F5" s="47"/>
      <c r="G5" s="47"/>
      <c r="H5" s="47"/>
      <c r="I5" s="47"/>
      <c r="J5" s="47"/>
      <c r="K5" s="48"/>
    </row>
    <row r="6" spans="1:11" ht="18" customHeight="1" thickBot="1">
      <c r="B6" s="50"/>
      <c r="C6" s="50"/>
      <c r="D6" s="50"/>
      <c r="E6" s="51"/>
      <c r="F6" s="51"/>
      <c r="G6" s="51"/>
      <c r="H6" s="51"/>
      <c r="I6" s="52" t="s">
        <v>274</v>
      </c>
      <c r="J6" s="52"/>
    </row>
    <row r="7" spans="1:11" ht="18" customHeight="1" thickBot="1">
      <c r="A7" s="53"/>
      <c r="B7" s="1066" t="s">
        <v>275</v>
      </c>
      <c r="C7" s="1067"/>
      <c r="D7" s="1067"/>
      <c r="E7" s="1067"/>
      <c r="F7" s="1067"/>
      <c r="G7" s="1067"/>
      <c r="H7" s="1068"/>
      <c r="I7" s="298" t="s">
        <v>801</v>
      </c>
      <c r="J7" s="54"/>
      <c r="K7" s="522"/>
    </row>
    <row r="8" spans="1:11" ht="3" customHeight="1" thickBot="1">
      <c r="A8" s="53"/>
      <c r="B8" s="311"/>
      <c r="C8" s="312"/>
      <c r="D8" s="312"/>
      <c r="E8" s="312"/>
      <c r="F8" s="312"/>
      <c r="G8" s="313"/>
      <c r="H8" s="314"/>
      <c r="I8" s="315"/>
      <c r="J8" s="54"/>
      <c r="K8" s="522"/>
    </row>
    <row r="9" spans="1:11" ht="18" customHeight="1" thickBot="1">
      <c r="A9" s="55"/>
      <c r="B9" s="523"/>
      <c r="C9" s="524"/>
      <c r="D9" s="525" t="s">
        <v>185</v>
      </c>
      <c r="E9" s="580" t="s">
        <v>684</v>
      </c>
      <c r="F9" s="521"/>
      <c r="G9" s="316"/>
      <c r="H9" s="526" t="s">
        <v>276</v>
      </c>
      <c r="I9" s="527"/>
      <c r="J9" s="528"/>
      <c r="K9" s="529"/>
    </row>
    <row r="10" spans="1:11" ht="18" customHeight="1">
      <c r="A10" s="55"/>
      <c r="B10" s="523"/>
      <c r="C10" s="530"/>
      <c r="D10" s="531"/>
      <c r="E10" s="1099" t="s">
        <v>685</v>
      </c>
      <c r="F10" s="1100"/>
      <c r="G10" s="1100"/>
      <c r="H10" s="532"/>
      <c r="I10" s="533"/>
      <c r="J10" s="534"/>
      <c r="K10" s="529"/>
    </row>
    <row r="11" spans="1:11" ht="18" customHeight="1">
      <c r="A11" s="55"/>
      <c r="B11" s="523"/>
      <c r="C11" s="530"/>
      <c r="D11" s="535"/>
      <c r="E11" s="1095" t="s">
        <v>686</v>
      </c>
      <c r="F11" s="1096"/>
      <c r="G11" s="1096"/>
      <c r="H11" s="536"/>
      <c r="I11" s="711"/>
      <c r="J11" s="534"/>
      <c r="K11" s="529"/>
    </row>
    <row r="12" spans="1:11" ht="18" customHeight="1">
      <c r="A12" s="55"/>
      <c r="B12" s="523"/>
      <c r="C12" s="524"/>
      <c r="D12" s="538" t="s">
        <v>186</v>
      </c>
      <c r="E12" s="1097" t="s">
        <v>687</v>
      </c>
      <c r="F12" s="1098"/>
      <c r="G12" s="1098"/>
      <c r="H12" s="710"/>
      <c r="I12" s="596">
        <f>I10+I11</f>
        <v>0</v>
      </c>
      <c r="J12" s="528"/>
      <c r="K12" s="529"/>
    </row>
    <row r="13" spans="1:11" ht="18" customHeight="1">
      <c r="A13" s="55"/>
      <c r="B13" s="591"/>
      <c r="C13" s="709"/>
      <c r="D13" s="538" t="s">
        <v>502</v>
      </c>
      <c r="E13" s="593" t="s">
        <v>688</v>
      </c>
      <c r="F13" s="594"/>
      <c r="G13" s="594"/>
      <c r="H13" s="597"/>
      <c r="I13" s="712"/>
      <c r="J13" s="528"/>
      <c r="K13" s="529"/>
    </row>
    <row r="14" spans="1:11" ht="18" customHeight="1" thickBot="1">
      <c r="A14" s="55"/>
      <c r="B14" s="591"/>
      <c r="C14" s="598" t="s">
        <v>689</v>
      </c>
      <c r="D14" s="592"/>
      <c r="E14" s="593"/>
      <c r="F14" s="594"/>
      <c r="G14" s="594"/>
      <c r="H14" s="595"/>
      <c r="I14" s="596">
        <f>I9+I12+I13</f>
        <v>0</v>
      </c>
      <c r="J14" s="528"/>
      <c r="K14" s="529"/>
    </row>
    <row r="15" spans="1:11" ht="18" customHeight="1" thickBot="1">
      <c r="A15" s="55"/>
      <c r="B15" s="523"/>
      <c r="C15" s="524"/>
      <c r="D15" s="525" t="s">
        <v>182</v>
      </c>
      <c r="E15" s="580" t="s">
        <v>690</v>
      </c>
      <c r="F15" s="521"/>
      <c r="G15" s="316"/>
      <c r="H15" s="526" t="s">
        <v>276</v>
      </c>
      <c r="I15" s="527"/>
      <c r="J15" s="528"/>
      <c r="K15" s="529"/>
    </row>
    <row r="16" spans="1:11" ht="18" customHeight="1">
      <c r="A16" s="55"/>
      <c r="B16" s="523"/>
      <c r="C16" s="530"/>
      <c r="D16" s="531"/>
      <c r="E16" s="1099" t="s">
        <v>691</v>
      </c>
      <c r="F16" s="1100"/>
      <c r="G16" s="1100"/>
      <c r="H16" s="532"/>
      <c r="I16" s="533"/>
      <c r="J16" s="534"/>
      <c r="K16" s="529"/>
    </row>
    <row r="17" spans="1:11" ht="18" customHeight="1">
      <c r="A17" s="55"/>
      <c r="B17" s="523"/>
      <c r="C17" s="530"/>
      <c r="D17" s="535"/>
      <c r="E17" s="1095" t="s">
        <v>692</v>
      </c>
      <c r="F17" s="1096"/>
      <c r="G17" s="1096"/>
      <c r="H17" s="536"/>
      <c r="I17" s="537"/>
      <c r="J17" s="534"/>
      <c r="K17" s="529"/>
    </row>
    <row r="18" spans="1:11" ht="18" customHeight="1">
      <c r="A18" s="55"/>
      <c r="B18" s="523"/>
      <c r="C18" s="524"/>
      <c r="D18" s="538" t="s">
        <v>183</v>
      </c>
      <c r="E18" s="1097" t="s">
        <v>693</v>
      </c>
      <c r="F18" s="1098"/>
      <c r="G18" s="1098"/>
      <c r="H18" s="539"/>
      <c r="I18" s="540">
        <f>SUM(I16:I17)</f>
        <v>0</v>
      </c>
      <c r="J18" s="528"/>
      <c r="K18" s="529"/>
    </row>
    <row r="19" spans="1:11" ht="18" customHeight="1" thickBot="1">
      <c r="A19" s="55"/>
      <c r="B19" s="591"/>
      <c r="C19" s="598" t="s">
        <v>694</v>
      </c>
      <c r="D19" s="760"/>
      <c r="E19" s="756"/>
      <c r="F19" s="757"/>
      <c r="G19" s="757"/>
      <c r="H19" s="597"/>
      <c r="I19" s="596">
        <f>I15+I18</f>
        <v>0</v>
      </c>
      <c r="J19" s="528"/>
      <c r="K19" s="529"/>
    </row>
    <row r="20" spans="1:11" ht="18" customHeight="1" thickBot="1">
      <c r="A20" s="56"/>
      <c r="B20" s="1092" t="s">
        <v>695</v>
      </c>
      <c r="C20" s="1093"/>
      <c r="D20" s="1094"/>
      <c r="E20" s="1094"/>
      <c r="F20" s="1094"/>
      <c r="G20" s="1094"/>
      <c r="H20" s="541" t="s">
        <v>278</v>
      </c>
      <c r="I20" s="317">
        <f>SUM(I14,I19)</f>
        <v>0</v>
      </c>
      <c r="J20" s="548" t="s">
        <v>309</v>
      </c>
      <c r="K20" s="528"/>
    </row>
    <row r="21" spans="1:11">
      <c r="A21" s="55"/>
      <c r="B21" s="57"/>
      <c r="C21" s="57"/>
      <c r="D21" s="57"/>
      <c r="E21" s="57"/>
      <c r="F21" s="57"/>
      <c r="G21" s="57"/>
      <c r="H21" s="57"/>
      <c r="I21" s="57"/>
      <c r="J21" s="57"/>
      <c r="K21" s="57"/>
    </row>
    <row r="22" spans="1:11">
      <c r="A22" s="58"/>
      <c r="B22" s="261" t="s">
        <v>279</v>
      </c>
      <c r="C22" s="261"/>
      <c r="D22" s="1088" t="s">
        <v>466</v>
      </c>
      <c r="E22" s="1089"/>
      <c r="F22" s="1089"/>
      <c r="G22" s="1089"/>
      <c r="H22" s="1089"/>
      <c r="I22" s="1089"/>
      <c r="J22" s="318"/>
      <c r="K22" s="58"/>
    </row>
    <row r="23" spans="1:11">
      <c r="A23" s="58"/>
      <c r="B23" s="261" t="s">
        <v>343</v>
      </c>
      <c r="C23" s="261"/>
      <c r="D23" s="1088" t="s">
        <v>464</v>
      </c>
      <c r="E23" s="1089"/>
      <c r="F23" s="1089"/>
      <c r="G23" s="1089"/>
      <c r="H23" s="1089"/>
      <c r="I23" s="1089"/>
      <c r="J23" s="318"/>
      <c r="K23" s="58"/>
    </row>
    <row r="24" spans="1:11">
      <c r="A24" s="59"/>
      <c r="B24" s="39" t="s">
        <v>280</v>
      </c>
      <c r="C24" s="39"/>
      <c r="D24" s="1088" t="s">
        <v>465</v>
      </c>
      <c r="E24" s="1090"/>
      <c r="F24" s="1090"/>
      <c r="G24" s="1090"/>
      <c r="H24" s="1090"/>
      <c r="I24" s="1090"/>
      <c r="J24" s="319"/>
      <c r="K24" s="59"/>
    </row>
    <row r="25" spans="1:11">
      <c r="A25" s="59"/>
      <c r="B25" s="261" t="s">
        <v>228</v>
      </c>
      <c r="C25" s="39"/>
      <c r="D25" s="1082" t="s">
        <v>528</v>
      </c>
      <c r="E25" s="1082"/>
      <c r="F25" s="1082"/>
      <c r="G25" s="1082"/>
      <c r="H25" s="1082"/>
      <c r="I25" s="1082"/>
      <c r="J25" s="319"/>
      <c r="K25" s="59"/>
    </row>
    <row r="26" spans="1:11" ht="13.5" customHeight="1">
      <c r="B26" s="261" t="s">
        <v>225</v>
      </c>
      <c r="C26" s="261"/>
      <c r="D26" s="1091" t="s">
        <v>463</v>
      </c>
      <c r="E26" s="1090"/>
      <c r="F26" s="1090"/>
      <c r="G26" s="1090"/>
      <c r="H26" s="1090"/>
      <c r="I26" s="1090"/>
      <c r="J26" s="320"/>
    </row>
    <row r="27" spans="1:11" ht="14.25" thickBot="1">
      <c r="B27" s="261"/>
      <c r="C27" s="261"/>
      <c r="D27" s="572"/>
      <c r="E27" s="571"/>
      <c r="F27" s="571"/>
      <c r="G27" s="571"/>
      <c r="H27" s="571"/>
      <c r="I27" s="571"/>
      <c r="J27" s="321"/>
    </row>
    <row r="28" spans="1:11">
      <c r="B28" s="60"/>
      <c r="C28" s="60"/>
      <c r="D28" s="61"/>
      <c r="E28" s="61"/>
      <c r="F28" s="61"/>
      <c r="G28" s="1073" t="s">
        <v>281</v>
      </c>
      <c r="H28" s="1083"/>
      <c r="I28" s="1084"/>
      <c r="J28" s="322"/>
    </row>
    <row r="29" spans="1:11" ht="14.25" thickBot="1">
      <c r="G29" s="1085"/>
      <c r="H29" s="1086"/>
      <c r="I29" s="1087"/>
      <c r="J29" s="322"/>
    </row>
    <row r="32" spans="1:11">
      <c r="A32" s="62"/>
      <c r="B32" s="62"/>
      <c r="C32" s="62"/>
      <c r="D32" s="62"/>
      <c r="E32" s="62"/>
      <c r="F32" s="323"/>
      <c r="G32" s="62"/>
      <c r="H32" s="62"/>
      <c r="I32" s="62"/>
      <c r="J32" s="62"/>
      <c r="K32" s="62"/>
    </row>
  </sheetData>
  <mergeCells count="16">
    <mergeCell ref="B20:G20"/>
    <mergeCell ref="E11:G11"/>
    <mergeCell ref="E12:G12"/>
    <mergeCell ref="B1:I1"/>
    <mergeCell ref="B7:H7"/>
    <mergeCell ref="E10:G10"/>
    <mergeCell ref="B3:I4"/>
    <mergeCell ref="E16:G16"/>
    <mergeCell ref="E17:G17"/>
    <mergeCell ref="E18:G18"/>
    <mergeCell ref="G28:I29"/>
    <mergeCell ref="D22:I22"/>
    <mergeCell ref="D23:I23"/>
    <mergeCell ref="D24:I24"/>
    <mergeCell ref="D25:I25"/>
    <mergeCell ref="D26:I26"/>
  </mergeCells>
  <phoneticPr fontId="26"/>
  <printOptions horizontalCentered="1"/>
  <pageMargins left="0.59055118110236227" right="0.59055118110236227" top="0.78740157480314965" bottom="0.78740157480314965" header="0" footer="0"/>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J27"/>
  <sheetViews>
    <sheetView zoomScale="55" zoomScaleNormal="55" workbookViewId="0">
      <selection activeCell="V63" sqref="V63"/>
    </sheetView>
  </sheetViews>
  <sheetFormatPr defaultRowHeight="13.5"/>
  <cols>
    <col min="1" max="4" width="2.625" style="64" customWidth="1"/>
    <col min="5" max="7" width="10.125" style="64" customWidth="1"/>
    <col min="8" max="8" width="9.125" style="64" customWidth="1"/>
    <col min="9" max="34" width="10.625" style="64" customWidth="1"/>
    <col min="35" max="35" width="12.625" style="64" customWidth="1"/>
    <col min="36" max="36" width="2.625" style="64" customWidth="1"/>
  </cols>
  <sheetData>
    <row r="1" spans="1:36" ht="14.25">
      <c r="A1" s="5"/>
      <c r="B1" s="984" t="s">
        <v>364</v>
      </c>
      <c r="C1" s="1104"/>
      <c r="D1" s="1104"/>
      <c r="E1" s="1104"/>
      <c r="F1" s="1104"/>
      <c r="G1" s="1104"/>
      <c r="H1" s="1104"/>
      <c r="I1" s="1104"/>
      <c r="J1" s="1104"/>
      <c r="K1" s="1104"/>
      <c r="L1" s="1104"/>
      <c r="M1" s="1104"/>
      <c r="N1" s="1104"/>
      <c r="O1" s="1104"/>
      <c r="P1" s="1104"/>
      <c r="Q1" s="1104"/>
      <c r="R1" s="1104"/>
      <c r="S1" s="1104"/>
      <c r="T1" s="1104"/>
      <c r="U1" s="1104"/>
      <c r="V1" s="1104"/>
      <c r="W1" s="1104"/>
      <c r="X1" s="1104"/>
      <c r="Y1" s="1104"/>
      <c r="Z1" s="1104"/>
      <c r="AA1" s="1104"/>
      <c r="AB1" s="1104"/>
      <c r="AC1" s="1104"/>
      <c r="AD1" s="1104"/>
      <c r="AE1" s="1104"/>
      <c r="AF1" s="1104"/>
      <c r="AG1" s="1104"/>
      <c r="AH1" s="1104"/>
      <c r="AI1" s="1104"/>
    </row>
    <row r="3" spans="1:36" ht="17.25">
      <c r="A3" s="65"/>
      <c r="B3" s="1105" t="s">
        <v>803</v>
      </c>
      <c r="C3" s="1106"/>
      <c r="D3" s="1106"/>
      <c r="E3" s="1106"/>
      <c r="F3" s="1106"/>
      <c r="G3" s="1106"/>
      <c r="H3" s="1106"/>
      <c r="I3" s="1106"/>
      <c r="J3" s="1106"/>
      <c r="K3" s="1106"/>
      <c r="L3" s="1106"/>
      <c r="M3" s="1106"/>
      <c r="N3" s="1106"/>
      <c r="O3" s="1106"/>
      <c r="P3" s="1106"/>
      <c r="Q3" s="1106"/>
      <c r="R3" s="1106"/>
      <c r="S3" s="1106"/>
      <c r="T3" s="1106"/>
      <c r="U3" s="1106"/>
      <c r="V3" s="1106"/>
      <c r="W3" s="1106"/>
      <c r="X3" s="1106"/>
      <c r="Y3" s="1106"/>
      <c r="Z3" s="1106"/>
      <c r="AA3" s="1106"/>
      <c r="AB3" s="1106"/>
      <c r="AC3" s="1106"/>
      <c r="AD3" s="1106"/>
      <c r="AE3" s="1106"/>
      <c r="AF3" s="1106"/>
      <c r="AG3" s="1106"/>
      <c r="AH3" s="1106"/>
      <c r="AI3" s="1106"/>
      <c r="AJ3" s="65"/>
    </row>
    <row r="4" spans="1:36" ht="17.25">
      <c r="A4" s="65"/>
      <c r="B4" s="66"/>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5"/>
    </row>
    <row r="5" spans="1:36" ht="14.25" thickBot="1">
      <c r="A5" s="68"/>
      <c r="B5" s="69"/>
      <c r="C5" s="70"/>
      <c r="D5" s="70"/>
      <c r="E5" s="71"/>
      <c r="F5" s="71"/>
      <c r="G5" s="71"/>
      <c r="H5" s="71"/>
      <c r="I5" s="72"/>
      <c r="J5" s="72"/>
      <c r="K5" s="72"/>
      <c r="L5" s="72"/>
      <c r="M5" s="72"/>
      <c r="N5" s="72"/>
      <c r="O5" s="72"/>
      <c r="P5" s="72"/>
      <c r="Q5" s="72"/>
      <c r="R5" s="72"/>
      <c r="S5" s="72"/>
      <c r="T5" s="72"/>
      <c r="U5" s="72"/>
      <c r="V5" s="72"/>
      <c r="W5" s="72"/>
      <c r="X5" s="72"/>
      <c r="Y5" s="72"/>
      <c r="Z5" s="72"/>
      <c r="AA5" s="72"/>
      <c r="AB5" s="72"/>
      <c r="AC5" s="72"/>
      <c r="AD5" s="71"/>
      <c r="AE5" s="71"/>
      <c r="AF5" s="71"/>
      <c r="AG5" s="71"/>
      <c r="AH5" s="71"/>
      <c r="AI5" s="73" t="s">
        <v>274</v>
      </c>
      <c r="AJ5" s="68"/>
    </row>
    <row r="6" spans="1:36" ht="18" customHeight="1">
      <c r="A6" s="74"/>
      <c r="B6" s="1107" t="s">
        <v>282</v>
      </c>
      <c r="C6" s="1108"/>
      <c r="D6" s="1108"/>
      <c r="E6" s="1108"/>
      <c r="F6" s="1108"/>
      <c r="G6" s="1108"/>
      <c r="H6" s="1109"/>
      <c r="I6" s="1119" t="s">
        <v>202</v>
      </c>
      <c r="J6" s="1108"/>
      <c r="K6" s="707"/>
      <c r="L6" s="708"/>
      <c r="M6" s="730"/>
      <c r="N6" s="587"/>
      <c r="O6" s="587"/>
      <c r="P6" s="587"/>
      <c r="Q6" s="1108" t="s">
        <v>390</v>
      </c>
      <c r="R6" s="1108"/>
      <c r="S6" s="1108"/>
      <c r="T6" s="1108"/>
      <c r="U6" s="1108"/>
      <c r="V6" s="1108"/>
      <c r="W6" s="1108"/>
      <c r="X6" s="1108"/>
      <c r="Y6" s="1108"/>
      <c r="Z6" s="1108"/>
      <c r="AA6" s="1108"/>
      <c r="AB6" s="1108"/>
      <c r="AC6" s="1108"/>
      <c r="AD6" s="1108"/>
      <c r="AE6" s="1108"/>
      <c r="AF6" s="1108"/>
      <c r="AG6" s="1108"/>
      <c r="AH6" s="1109"/>
      <c r="AI6" s="1116" t="s">
        <v>283</v>
      </c>
      <c r="AJ6" s="75"/>
    </row>
    <row r="7" spans="1:36" ht="18" customHeight="1">
      <c r="A7" s="74"/>
      <c r="B7" s="1110"/>
      <c r="C7" s="1111"/>
      <c r="D7" s="1111"/>
      <c r="E7" s="1111"/>
      <c r="F7" s="1111"/>
      <c r="G7" s="1111"/>
      <c r="H7" s="1112"/>
      <c r="I7" s="1120"/>
      <c r="J7" s="1121"/>
      <c r="K7" s="433"/>
      <c r="L7" s="433"/>
      <c r="M7" s="731"/>
      <c r="N7" s="731"/>
      <c r="O7" s="731"/>
      <c r="P7" s="732"/>
      <c r="Q7" s="1121"/>
      <c r="R7" s="1121"/>
      <c r="S7" s="1121"/>
      <c r="T7" s="1121"/>
      <c r="U7" s="1121"/>
      <c r="V7" s="1121"/>
      <c r="W7" s="1121"/>
      <c r="X7" s="1121"/>
      <c r="Y7" s="1121"/>
      <c r="Z7" s="1121"/>
      <c r="AA7" s="1121"/>
      <c r="AB7" s="1121"/>
      <c r="AC7" s="1121"/>
      <c r="AD7" s="1121"/>
      <c r="AE7" s="1121"/>
      <c r="AF7" s="1121"/>
      <c r="AG7" s="1121"/>
      <c r="AH7" s="1122"/>
      <c r="AI7" s="1117"/>
      <c r="AJ7" s="75"/>
    </row>
    <row r="8" spans="1:36" ht="21" customHeight="1" thickBot="1">
      <c r="A8" s="74"/>
      <c r="B8" s="1113"/>
      <c r="C8" s="1114"/>
      <c r="D8" s="1114"/>
      <c r="E8" s="1114"/>
      <c r="F8" s="1114"/>
      <c r="G8" s="1114"/>
      <c r="H8" s="1115"/>
      <c r="I8" s="324" t="s">
        <v>655</v>
      </c>
      <c r="J8" s="77" t="s">
        <v>656</v>
      </c>
      <c r="K8" s="77" t="s">
        <v>657</v>
      </c>
      <c r="L8" s="77" t="s">
        <v>658</v>
      </c>
      <c r="M8" s="77" t="s">
        <v>659</v>
      </c>
      <c r="N8" s="77" t="s">
        <v>660</v>
      </c>
      <c r="O8" s="77" t="s">
        <v>661</v>
      </c>
      <c r="P8" s="77" t="s">
        <v>662</v>
      </c>
      <c r="Q8" s="77" t="s">
        <v>663</v>
      </c>
      <c r="R8" s="77" t="s">
        <v>664</v>
      </c>
      <c r="S8" s="77" t="s">
        <v>665</v>
      </c>
      <c r="T8" s="77" t="s">
        <v>666</v>
      </c>
      <c r="U8" s="77" t="s">
        <v>667</v>
      </c>
      <c r="V8" s="77" t="s">
        <v>668</v>
      </c>
      <c r="W8" s="77" t="s">
        <v>669</v>
      </c>
      <c r="X8" s="77" t="s">
        <v>670</v>
      </c>
      <c r="Y8" s="77" t="s">
        <v>671</v>
      </c>
      <c r="Z8" s="77" t="s">
        <v>672</v>
      </c>
      <c r="AA8" s="77" t="s">
        <v>673</v>
      </c>
      <c r="AB8" s="77" t="s">
        <v>674</v>
      </c>
      <c r="AC8" s="77" t="s">
        <v>675</v>
      </c>
      <c r="AD8" s="77" t="s">
        <v>676</v>
      </c>
      <c r="AE8" s="77" t="s">
        <v>677</v>
      </c>
      <c r="AF8" s="77" t="s">
        <v>678</v>
      </c>
      <c r="AG8" s="77" t="s">
        <v>679</v>
      </c>
      <c r="AH8" s="76" t="s">
        <v>654</v>
      </c>
      <c r="AI8" s="1118"/>
      <c r="AJ8" s="75"/>
    </row>
    <row r="9" spans="1:36" ht="21" customHeight="1" thickBot="1">
      <c r="A9" s="78"/>
      <c r="B9" s="544" t="s">
        <v>191</v>
      </c>
      <c r="C9" s="1102" t="s">
        <v>392</v>
      </c>
      <c r="D9" s="1103"/>
      <c r="E9" s="1103"/>
      <c r="F9" s="1103"/>
      <c r="G9" s="1103"/>
      <c r="H9" s="545"/>
      <c r="I9" s="326"/>
      <c r="J9" s="327"/>
      <c r="K9" s="327"/>
      <c r="L9" s="434"/>
      <c r="M9" s="729"/>
      <c r="N9" s="729"/>
      <c r="O9" s="729"/>
      <c r="P9" s="729"/>
      <c r="Q9" s="328">
        <v>0</v>
      </c>
      <c r="R9" s="328">
        <v>0</v>
      </c>
      <c r="S9" s="328">
        <v>0</v>
      </c>
      <c r="T9" s="328">
        <v>0</v>
      </c>
      <c r="U9" s="328">
        <v>0</v>
      </c>
      <c r="V9" s="328">
        <v>0</v>
      </c>
      <c r="W9" s="328">
        <v>0</v>
      </c>
      <c r="X9" s="328">
        <v>0</v>
      </c>
      <c r="Y9" s="328">
        <v>0</v>
      </c>
      <c r="Z9" s="328">
        <v>0</v>
      </c>
      <c r="AA9" s="328">
        <v>0</v>
      </c>
      <c r="AB9" s="328">
        <v>0</v>
      </c>
      <c r="AC9" s="328">
        <v>0</v>
      </c>
      <c r="AD9" s="328">
        <v>0</v>
      </c>
      <c r="AE9" s="328">
        <v>0</v>
      </c>
      <c r="AF9" s="328">
        <v>0</v>
      </c>
      <c r="AG9" s="328">
        <v>0</v>
      </c>
      <c r="AH9" s="328">
        <v>0</v>
      </c>
      <c r="AI9" s="329">
        <f>SUM(I9:AH9)</f>
        <v>0</v>
      </c>
      <c r="AJ9" s="75"/>
    </row>
    <row r="10" spans="1:36" ht="21" customHeight="1">
      <c r="A10" s="78"/>
      <c r="B10" s="79"/>
      <c r="D10" s="546" t="s">
        <v>187</v>
      </c>
      <c r="E10" s="583" t="s">
        <v>684</v>
      </c>
      <c r="F10" s="583"/>
      <c r="G10" s="583"/>
      <c r="H10" s="584"/>
      <c r="I10" s="331">
        <v>0</v>
      </c>
      <c r="J10" s="332">
        <v>0</v>
      </c>
      <c r="K10" s="332">
        <v>0</v>
      </c>
      <c r="L10" s="435">
        <v>0</v>
      </c>
      <c r="M10" s="726">
        <v>0</v>
      </c>
      <c r="N10" s="334"/>
      <c r="O10" s="333"/>
      <c r="P10" s="334"/>
      <c r="Q10" s="334"/>
      <c r="R10" s="333"/>
      <c r="S10" s="334"/>
      <c r="T10" s="334"/>
      <c r="U10" s="334"/>
      <c r="V10" s="334"/>
      <c r="W10" s="334"/>
      <c r="X10" s="334"/>
      <c r="Y10" s="334"/>
      <c r="Z10" s="333"/>
      <c r="AA10" s="334"/>
      <c r="AB10" s="334"/>
      <c r="AC10" s="334"/>
      <c r="AD10" s="334"/>
      <c r="AE10" s="334"/>
      <c r="AF10" s="334"/>
      <c r="AG10" s="334"/>
      <c r="AH10" s="334"/>
      <c r="AI10" s="335">
        <f>SUM(I10:AH10)</f>
        <v>0</v>
      </c>
      <c r="AJ10" s="75"/>
    </row>
    <row r="11" spans="1:36" ht="21" customHeight="1">
      <c r="A11" s="78"/>
      <c r="B11" s="79"/>
      <c r="D11" s="713" t="s">
        <v>188</v>
      </c>
      <c r="E11" s="714" t="s">
        <v>697</v>
      </c>
      <c r="F11" s="714"/>
      <c r="G11" s="714"/>
      <c r="H11" s="715"/>
      <c r="I11" s="716">
        <v>0</v>
      </c>
      <c r="J11" s="717">
        <v>0</v>
      </c>
      <c r="K11" s="717">
        <v>0</v>
      </c>
      <c r="L11" s="718">
        <v>0</v>
      </c>
      <c r="M11" s="727">
        <v>0</v>
      </c>
      <c r="N11" s="719"/>
      <c r="O11" s="720"/>
      <c r="P11" s="719"/>
      <c r="Q11" s="719"/>
      <c r="R11" s="720"/>
      <c r="S11" s="719"/>
      <c r="T11" s="719"/>
      <c r="U11" s="719"/>
      <c r="V11" s="719"/>
      <c r="W11" s="719"/>
      <c r="X11" s="719"/>
      <c r="Y11" s="719"/>
      <c r="Z11" s="720"/>
      <c r="AA11" s="719"/>
      <c r="AB11" s="719"/>
      <c r="AC11" s="719"/>
      <c r="AD11" s="719"/>
      <c r="AE11" s="719"/>
      <c r="AF11" s="719"/>
      <c r="AG11" s="719"/>
      <c r="AH11" s="719"/>
      <c r="AI11" s="721">
        <f>SUM(I11:AH11)</f>
        <v>0</v>
      </c>
      <c r="AJ11" s="75"/>
    </row>
    <row r="12" spans="1:36" ht="21" customHeight="1">
      <c r="A12" s="78"/>
      <c r="B12" s="79"/>
      <c r="D12" s="542" t="s">
        <v>105</v>
      </c>
      <c r="E12" s="585" t="s">
        <v>698</v>
      </c>
      <c r="F12" s="585"/>
      <c r="G12" s="585"/>
      <c r="H12" s="586"/>
      <c r="I12" s="336">
        <v>0</v>
      </c>
      <c r="J12" s="337">
        <v>0</v>
      </c>
      <c r="K12" s="337">
        <v>0</v>
      </c>
      <c r="L12" s="436">
        <v>0</v>
      </c>
      <c r="M12" s="728">
        <v>0</v>
      </c>
      <c r="N12" s="339"/>
      <c r="O12" s="338"/>
      <c r="P12" s="339"/>
      <c r="Q12" s="339"/>
      <c r="R12" s="338"/>
      <c r="S12" s="339"/>
      <c r="T12" s="339"/>
      <c r="U12" s="339"/>
      <c r="V12" s="339"/>
      <c r="W12" s="339"/>
      <c r="X12" s="339"/>
      <c r="Y12" s="339"/>
      <c r="Z12" s="338"/>
      <c r="AA12" s="339"/>
      <c r="AB12" s="339"/>
      <c r="AC12" s="339"/>
      <c r="AD12" s="339"/>
      <c r="AE12" s="339"/>
      <c r="AF12" s="339"/>
      <c r="AG12" s="339"/>
      <c r="AH12" s="339"/>
      <c r="AI12" s="340">
        <f>SUM(I12:AH12)</f>
        <v>0</v>
      </c>
      <c r="AJ12" s="75"/>
    </row>
    <row r="13" spans="1:36" ht="21" customHeight="1">
      <c r="A13" s="78"/>
      <c r="B13" s="599"/>
      <c r="C13" s="81" t="s">
        <v>182</v>
      </c>
      <c r="D13" s="589" t="s">
        <v>699</v>
      </c>
      <c r="E13" s="589"/>
      <c r="F13" s="589"/>
      <c r="G13" s="589"/>
      <c r="H13" s="608"/>
      <c r="I13" s="609">
        <f>SUM(I10:I12)</f>
        <v>0</v>
      </c>
      <c r="J13" s="610">
        <f t="shared" ref="J13:AH13" si="0">SUM(J10:J12)</f>
        <v>0</v>
      </c>
      <c r="K13" s="610">
        <f t="shared" si="0"/>
        <v>0</v>
      </c>
      <c r="L13" s="611">
        <f t="shared" si="0"/>
        <v>0</v>
      </c>
      <c r="M13" s="612">
        <f t="shared" si="0"/>
        <v>0</v>
      </c>
      <c r="N13" s="612">
        <f t="shared" si="0"/>
        <v>0</v>
      </c>
      <c r="O13" s="613">
        <f t="shared" si="0"/>
        <v>0</v>
      </c>
      <c r="P13" s="612">
        <f t="shared" si="0"/>
        <v>0</v>
      </c>
      <c r="Q13" s="612">
        <f t="shared" si="0"/>
        <v>0</v>
      </c>
      <c r="R13" s="613">
        <f t="shared" si="0"/>
        <v>0</v>
      </c>
      <c r="S13" s="612">
        <f t="shared" si="0"/>
        <v>0</v>
      </c>
      <c r="T13" s="612">
        <f t="shared" si="0"/>
        <v>0</v>
      </c>
      <c r="U13" s="612">
        <f t="shared" si="0"/>
        <v>0</v>
      </c>
      <c r="V13" s="612">
        <f t="shared" si="0"/>
        <v>0</v>
      </c>
      <c r="W13" s="612">
        <f t="shared" si="0"/>
        <v>0</v>
      </c>
      <c r="X13" s="612">
        <f t="shared" si="0"/>
        <v>0</v>
      </c>
      <c r="Y13" s="612">
        <f t="shared" si="0"/>
        <v>0</v>
      </c>
      <c r="Z13" s="613">
        <f t="shared" si="0"/>
        <v>0</v>
      </c>
      <c r="AA13" s="612">
        <f t="shared" si="0"/>
        <v>0</v>
      </c>
      <c r="AB13" s="612">
        <f t="shared" si="0"/>
        <v>0</v>
      </c>
      <c r="AC13" s="612">
        <f t="shared" si="0"/>
        <v>0</v>
      </c>
      <c r="AD13" s="612">
        <f t="shared" si="0"/>
        <v>0</v>
      </c>
      <c r="AE13" s="612">
        <f t="shared" si="0"/>
        <v>0</v>
      </c>
      <c r="AF13" s="612">
        <f t="shared" si="0"/>
        <v>0</v>
      </c>
      <c r="AG13" s="612">
        <f t="shared" si="0"/>
        <v>0</v>
      </c>
      <c r="AH13" s="612">
        <f t="shared" si="0"/>
        <v>0</v>
      </c>
      <c r="AI13" s="614">
        <f t="shared" ref="AI13" si="1">SUM(AI10:AI11)</f>
        <v>0</v>
      </c>
      <c r="AJ13" s="75"/>
    </row>
    <row r="14" spans="1:36" ht="21" customHeight="1">
      <c r="A14" s="78"/>
      <c r="B14" s="79"/>
      <c r="D14" s="602" t="s">
        <v>105</v>
      </c>
      <c r="E14" s="600" t="s">
        <v>690</v>
      </c>
      <c r="F14" s="600"/>
      <c r="G14" s="600"/>
      <c r="H14" s="601"/>
      <c r="I14" s="603">
        <v>0</v>
      </c>
      <c r="J14" s="604">
        <v>0</v>
      </c>
      <c r="K14" s="722"/>
      <c r="L14" s="723"/>
      <c r="M14" s="605"/>
      <c r="N14" s="605"/>
      <c r="O14" s="606"/>
      <c r="P14" s="605"/>
      <c r="Q14" s="605"/>
      <c r="R14" s="606"/>
      <c r="S14" s="605"/>
      <c r="T14" s="605"/>
      <c r="U14" s="605"/>
      <c r="V14" s="605"/>
      <c r="W14" s="605"/>
      <c r="X14" s="605"/>
      <c r="Y14" s="605"/>
      <c r="Z14" s="606"/>
      <c r="AA14" s="605"/>
      <c r="AB14" s="605"/>
      <c r="AC14" s="605"/>
      <c r="AD14" s="605"/>
      <c r="AE14" s="605"/>
      <c r="AF14" s="605"/>
      <c r="AG14" s="605"/>
      <c r="AH14" s="605"/>
      <c r="AI14" s="607">
        <f>SUM(I14:AH14)</f>
        <v>0</v>
      </c>
      <c r="AJ14" s="75"/>
    </row>
    <row r="15" spans="1:36" ht="21" customHeight="1">
      <c r="A15" s="78"/>
      <c r="B15" s="79"/>
      <c r="D15" s="542" t="s">
        <v>105</v>
      </c>
      <c r="E15" s="585" t="s">
        <v>700</v>
      </c>
      <c r="F15" s="585"/>
      <c r="G15" s="585"/>
      <c r="H15" s="586"/>
      <c r="I15" s="336">
        <v>0</v>
      </c>
      <c r="J15" s="337">
        <v>0</v>
      </c>
      <c r="K15" s="724"/>
      <c r="L15" s="725"/>
      <c r="M15" s="339"/>
      <c r="N15" s="339"/>
      <c r="O15" s="338"/>
      <c r="P15" s="339"/>
      <c r="Q15" s="339"/>
      <c r="R15" s="338"/>
      <c r="S15" s="339"/>
      <c r="T15" s="339"/>
      <c r="U15" s="339"/>
      <c r="V15" s="339"/>
      <c r="W15" s="339"/>
      <c r="X15" s="339"/>
      <c r="Y15" s="339"/>
      <c r="Z15" s="338"/>
      <c r="AA15" s="339"/>
      <c r="AB15" s="339"/>
      <c r="AC15" s="339"/>
      <c r="AD15" s="339"/>
      <c r="AE15" s="339"/>
      <c r="AF15" s="339"/>
      <c r="AG15" s="339"/>
      <c r="AH15" s="339"/>
      <c r="AI15" s="340">
        <f>SUM(I15:AH15)</f>
        <v>0</v>
      </c>
      <c r="AJ15" s="75"/>
    </row>
    <row r="16" spans="1:36" ht="21" customHeight="1">
      <c r="A16" s="78"/>
      <c r="B16" s="599"/>
      <c r="C16" s="81" t="s">
        <v>183</v>
      </c>
      <c r="D16" s="589" t="s">
        <v>701</v>
      </c>
      <c r="E16" s="589"/>
      <c r="F16" s="589"/>
      <c r="G16" s="589"/>
      <c r="H16" s="608"/>
      <c r="I16" s="609">
        <f>SUM(I14:I15)</f>
        <v>0</v>
      </c>
      <c r="J16" s="610">
        <f t="shared" ref="J16:AI16" si="2">SUM(J14:J15)</f>
        <v>0</v>
      </c>
      <c r="K16" s="610">
        <f t="shared" si="2"/>
        <v>0</v>
      </c>
      <c r="L16" s="611">
        <f t="shared" si="2"/>
        <v>0</v>
      </c>
      <c r="M16" s="612">
        <f t="shared" si="2"/>
        <v>0</v>
      </c>
      <c r="N16" s="612">
        <f t="shared" si="2"/>
        <v>0</v>
      </c>
      <c r="O16" s="613">
        <f t="shared" si="2"/>
        <v>0</v>
      </c>
      <c r="P16" s="612">
        <f t="shared" si="2"/>
        <v>0</v>
      </c>
      <c r="Q16" s="612">
        <f t="shared" si="2"/>
        <v>0</v>
      </c>
      <c r="R16" s="613">
        <f t="shared" si="2"/>
        <v>0</v>
      </c>
      <c r="S16" s="612">
        <f t="shared" si="2"/>
        <v>0</v>
      </c>
      <c r="T16" s="612">
        <f t="shared" si="2"/>
        <v>0</v>
      </c>
      <c r="U16" s="612">
        <f t="shared" si="2"/>
        <v>0</v>
      </c>
      <c r="V16" s="612">
        <f t="shared" si="2"/>
        <v>0</v>
      </c>
      <c r="W16" s="612">
        <f t="shared" si="2"/>
        <v>0</v>
      </c>
      <c r="X16" s="612">
        <f t="shared" si="2"/>
        <v>0</v>
      </c>
      <c r="Y16" s="612">
        <f t="shared" si="2"/>
        <v>0</v>
      </c>
      <c r="Z16" s="613">
        <f t="shared" si="2"/>
        <v>0</v>
      </c>
      <c r="AA16" s="612">
        <f t="shared" si="2"/>
        <v>0</v>
      </c>
      <c r="AB16" s="612">
        <f t="shared" si="2"/>
        <v>0</v>
      </c>
      <c r="AC16" s="612">
        <f t="shared" si="2"/>
        <v>0</v>
      </c>
      <c r="AD16" s="612">
        <f t="shared" si="2"/>
        <v>0</v>
      </c>
      <c r="AE16" s="612">
        <f t="shared" si="2"/>
        <v>0</v>
      </c>
      <c r="AF16" s="612">
        <f t="shared" si="2"/>
        <v>0</v>
      </c>
      <c r="AG16" s="612">
        <f t="shared" si="2"/>
        <v>0</v>
      </c>
      <c r="AH16" s="612">
        <f t="shared" si="2"/>
        <v>0</v>
      </c>
      <c r="AI16" s="614">
        <f t="shared" si="2"/>
        <v>0</v>
      </c>
      <c r="AJ16" s="75"/>
    </row>
    <row r="17" spans="1:36" ht="21" customHeight="1" thickBot="1">
      <c r="A17" s="78"/>
      <c r="B17" s="279" t="s">
        <v>189</v>
      </c>
      <c r="C17" s="280" t="s">
        <v>702</v>
      </c>
      <c r="D17" s="280"/>
      <c r="E17" s="280"/>
      <c r="F17" s="280"/>
      <c r="G17" s="280"/>
      <c r="H17" s="281"/>
      <c r="I17" s="325">
        <f>SUM(I13,I16)</f>
        <v>0</v>
      </c>
      <c r="J17" s="285">
        <f t="shared" ref="J17:AI17" si="3">SUM(J13,J16)</f>
        <v>0</v>
      </c>
      <c r="K17" s="285">
        <f t="shared" si="3"/>
        <v>0</v>
      </c>
      <c r="L17" s="437">
        <f t="shared" si="3"/>
        <v>0</v>
      </c>
      <c r="M17" s="285">
        <f t="shared" si="3"/>
        <v>0</v>
      </c>
      <c r="N17" s="285">
        <f t="shared" si="3"/>
        <v>0</v>
      </c>
      <c r="O17" s="285">
        <f t="shared" si="3"/>
        <v>0</v>
      </c>
      <c r="P17" s="285">
        <f t="shared" si="3"/>
        <v>0</v>
      </c>
      <c r="Q17" s="285">
        <f t="shared" si="3"/>
        <v>0</v>
      </c>
      <c r="R17" s="285">
        <f t="shared" si="3"/>
        <v>0</v>
      </c>
      <c r="S17" s="285">
        <f t="shared" si="3"/>
        <v>0</v>
      </c>
      <c r="T17" s="285">
        <f t="shared" si="3"/>
        <v>0</v>
      </c>
      <c r="U17" s="285">
        <f t="shared" si="3"/>
        <v>0</v>
      </c>
      <c r="V17" s="285">
        <f t="shared" si="3"/>
        <v>0</v>
      </c>
      <c r="W17" s="285">
        <f t="shared" si="3"/>
        <v>0</v>
      </c>
      <c r="X17" s="285">
        <f t="shared" si="3"/>
        <v>0</v>
      </c>
      <c r="Y17" s="285">
        <f t="shared" si="3"/>
        <v>0</v>
      </c>
      <c r="Z17" s="285">
        <f t="shared" si="3"/>
        <v>0</v>
      </c>
      <c r="AA17" s="285">
        <f t="shared" si="3"/>
        <v>0</v>
      </c>
      <c r="AB17" s="285">
        <f t="shared" si="3"/>
        <v>0</v>
      </c>
      <c r="AC17" s="285">
        <f t="shared" si="3"/>
        <v>0</v>
      </c>
      <c r="AD17" s="285">
        <f t="shared" si="3"/>
        <v>0</v>
      </c>
      <c r="AE17" s="285">
        <f t="shared" si="3"/>
        <v>0</v>
      </c>
      <c r="AF17" s="285">
        <f t="shared" si="3"/>
        <v>0</v>
      </c>
      <c r="AG17" s="285">
        <f t="shared" si="3"/>
        <v>0</v>
      </c>
      <c r="AH17" s="285">
        <f t="shared" si="3"/>
        <v>0</v>
      </c>
      <c r="AI17" s="82">
        <f t="shared" si="3"/>
        <v>0</v>
      </c>
      <c r="AJ17" s="75"/>
    </row>
    <row r="18" spans="1:36" ht="21" customHeight="1" thickBot="1">
      <c r="A18" s="78"/>
      <c r="B18" s="543" t="s">
        <v>190</v>
      </c>
      <c r="C18" s="1102" t="s">
        <v>513</v>
      </c>
      <c r="D18" s="1103"/>
      <c r="E18" s="1103"/>
      <c r="F18" s="1103"/>
      <c r="G18" s="1103"/>
      <c r="H18" s="1127"/>
      <c r="I18" s="325">
        <f>SUM(I9,I17)</f>
        <v>0</v>
      </c>
      <c r="J18" s="285">
        <f t="shared" ref="J18:AI18" si="4">SUM(J9,J17)</f>
        <v>0</v>
      </c>
      <c r="K18" s="285">
        <f t="shared" si="4"/>
        <v>0</v>
      </c>
      <c r="L18" s="437">
        <f t="shared" si="4"/>
        <v>0</v>
      </c>
      <c r="M18" s="285">
        <f t="shared" si="4"/>
        <v>0</v>
      </c>
      <c r="N18" s="295">
        <f t="shared" si="4"/>
        <v>0</v>
      </c>
      <c r="O18" s="295">
        <f t="shared" si="4"/>
        <v>0</v>
      </c>
      <c r="P18" s="295">
        <f t="shared" si="4"/>
        <v>0</v>
      </c>
      <c r="Q18" s="295">
        <f t="shared" si="4"/>
        <v>0</v>
      </c>
      <c r="R18" s="295">
        <f t="shared" si="4"/>
        <v>0</v>
      </c>
      <c r="S18" s="295">
        <f t="shared" si="4"/>
        <v>0</v>
      </c>
      <c r="T18" s="295">
        <f t="shared" si="4"/>
        <v>0</v>
      </c>
      <c r="U18" s="295">
        <f t="shared" si="4"/>
        <v>0</v>
      </c>
      <c r="V18" s="295">
        <f t="shared" si="4"/>
        <v>0</v>
      </c>
      <c r="W18" s="295">
        <f t="shared" si="4"/>
        <v>0</v>
      </c>
      <c r="X18" s="295">
        <f t="shared" si="4"/>
        <v>0</v>
      </c>
      <c r="Y18" s="295">
        <f t="shared" si="4"/>
        <v>0</v>
      </c>
      <c r="Z18" s="295">
        <f t="shared" si="4"/>
        <v>0</v>
      </c>
      <c r="AA18" s="295">
        <f t="shared" si="4"/>
        <v>0</v>
      </c>
      <c r="AB18" s="295">
        <f t="shared" si="4"/>
        <v>0</v>
      </c>
      <c r="AC18" s="295">
        <f t="shared" si="4"/>
        <v>0</v>
      </c>
      <c r="AD18" s="295">
        <f t="shared" si="4"/>
        <v>0</v>
      </c>
      <c r="AE18" s="295">
        <f t="shared" si="4"/>
        <v>0</v>
      </c>
      <c r="AF18" s="295">
        <f t="shared" si="4"/>
        <v>0</v>
      </c>
      <c r="AG18" s="295">
        <f t="shared" si="4"/>
        <v>0</v>
      </c>
      <c r="AH18" s="295">
        <f t="shared" si="4"/>
        <v>0</v>
      </c>
      <c r="AI18" s="82">
        <f t="shared" si="4"/>
        <v>0</v>
      </c>
      <c r="AJ18" s="75"/>
    </row>
    <row r="19" spans="1:36">
      <c r="A19" s="75"/>
      <c r="B19" s="83"/>
      <c r="C19" s="84"/>
      <c r="D19" s="84"/>
      <c r="E19" s="84"/>
      <c r="F19" s="84"/>
      <c r="G19" s="84"/>
      <c r="H19" s="84"/>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5"/>
    </row>
    <row r="20" spans="1:36">
      <c r="A20" s="58"/>
      <c r="B20" s="261" t="s">
        <v>346</v>
      </c>
      <c r="C20" s="262"/>
      <c r="D20" s="1128" t="s">
        <v>347</v>
      </c>
      <c r="E20" s="1129"/>
      <c r="F20" s="1129"/>
      <c r="G20" s="1129"/>
      <c r="H20" s="1129"/>
      <c r="I20" s="1129"/>
      <c r="J20" s="1129"/>
      <c r="K20" s="1129"/>
      <c r="L20" s="1129"/>
      <c r="M20" s="1129"/>
      <c r="N20" s="1129"/>
      <c r="O20" s="1129"/>
      <c r="P20" s="1129"/>
      <c r="Q20" s="1129"/>
      <c r="R20" s="1129"/>
      <c r="S20" s="1129"/>
      <c r="T20" s="1129"/>
      <c r="U20" s="1129"/>
      <c r="V20" s="1129"/>
      <c r="W20" s="1129"/>
      <c r="X20" s="1129"/>
      <c r="Y20" s="1129"/>
      <c r="Z20" s="1129"/>
      <c r="AA20" s="1129"/>
      <c r="AB20" s="1129"/>
      <c r="AC20" s="1129"/>
      <c r="AD20" s="1129"/>
      <c r="AE20" s="1129"/>
      <c r="AF20" s="1129"/>
      <c r="AG20" s="1129"/>
      <c r="AH20" s="1129"/>
      <c r="AI20" s="1129"/>
      <c r="AJ20" s="1129"/>
    </row>
    <row r="21" spans="1:36">
      <c r="A21" s="58"/>
      <c r="B21" s="261" t="s">
        <v>348</v>
      </c>
      <c r="C21" s="262"/>
      <c r="D21" s="1088" t="s">
        <v>466</v>
      </c>
      <c r="E21" s="1089"/>
      <c r="F21" s="1089"/>
      <c r="G21" s="1089"/>
      <c r="H21" s="1089"/>
      <c r="I21" s="1089"/>
      <c r="J21" s="1089"/>
      <c r="K21" s="1089"/>
      <c r="L21" s="1089"/>
      <c r="M21" s="1089"/>
      <c r="N21" s="1089"/>
      <c r="O21" s="1089"/>
      <c r="P21" s="1089"/>
      <c r="Q21" s="1089"/>
      <c r="R21" s="1089"/>
      <c r="S21" s="1089"/>
      <c r="T21" s="1089"/>
      <c r="U21" s="1089"/>
      <c r="V21" s="1089"/>
      <c r="W21" s="1089"/>
      <c r="X21" s="1089"/>
      <c r="Y21" s="1089"/>
      <c r="Z21" s="1089"/>
      <c r="AA21" s="1089"/>
      <c r="AB21" s="1089"/>
      <c r="AC21" s="1089"/>
      <c r="AD21" s="1089"/>
      <c r="AE21" s="1089"/>
      <c r="AF21" s="1089"/>
      <c r="AG21" s="1089"/>
      <c r="AH21" s="1089"/>
      <c r="AI21" s="1089"/>
      <c r="AJ21" s="1089"/>
    </row>
    <row r="22" spans="1:36">
      <c r="A22" s="58"/>
      <c r="B22" s="39" t="s">
        <v>349</v>
      </c>
      <c r="C22" s="262"/>
      <c r="D22" s="1088" t="s">
        <v>465</v>
      </c>
      <c r="E22" s="1089"/>
      <c r="F22" s="1089"/>
      <c r="G22" s="1089"/>
      <c r="H22" s="1089"/>
      <c r="I22" s="1089"/>
      <c r="J22" s="1089"/>
      <c r="K22" s="1089"/>
      <c r="L22" s="1089"/>
      <c r="M22" s="1089"/>
      <c r="N22" s="1089"/>
      <c r="O22" s="1089"/>
      <c r="P22" s="1089"/>
      <c r="Q22" s="1089"/>
      <c r="R22" s="1089"/>
      <c r="S22" s="1089"/>
      <c r="T22" s="1089"/>
      <c r="U22" s="1089"/>
      <c r="V22" s="1089"/>
      <c r="W22" s="1089"/>
      <c r="X22" s="1089"/>
      <c r="Y22" s="1089"/>
      <c r="Z22" s="1089"/>
      <c r="AA22" s="1089"/>
      <c r="AB22" s="1089"/>
      <c r="AC22" s="1089"/>
      <c r="AD22" s="1089"/>
      <c r="AE22" s="1089"/>
      <c r="AF22" s="1089"/>
      <c r="AG22" s="1089"/>
      <c r="AH22" s="1089"/>
      <c r="AI22" s="1089"/>
      <c r="AJ22" s="1089"/>
    </row>
    <row r="23" spans="1:36">
      <c r="B23" s="261" t="s">
        <v>344</v>
      </c>
      <c r="C23" s="262"/>
      <c r="D23" s="1091" t="s">
        <v>529</v>
      </c>
      <c r="E23" s="1089"/>
      <c r="F23" s="1089"/>
      <c r="G23" s="1089"/>
      <c r="H23" s="1089"/>
      <c r="I23" s="1089"/>
      <c r="J23" s="1089"/>
      <c r="K23" s="1089"/>
      <c r="L23" s="1089"/>
      <c r="M23" s="1089"/>
      <c r="N23" s="1089"/>
      <c r="O23" s="1089"/>
      <c r="P23" s="1089"/>
      <c r="Q23" s="1089"/>
      <c r="R23" s="1089"/>
      <c r="S23" s="1089"/>
      <c r="T23" s="1089"/>
      <c r="U23" s="1089"/>
      <c r="V23" s="1089"/>
      <c r="W23" s="1089"/>
      <c r="X23" s="1089"/>
      <c r="Y23" s="1089"/>
      <c r="Z23" s="1089"/>
      <c r="AA23" s="1089"/>
      <c r="AB23" s="1089"/>
      <c r="AC23" s="1089"/>
      <c r="AD23" s="1089"/>
      <c r="AE23" s="1089"/>
      <c r="AF23" s="1089"/>
      <c r="AG23" s="1089"/>
      <c r="AH23" s="1089"/>
      <c r="AI23" s="1089"/>
      <c r="AJ23" s="1089"/>
    </row>
    <row r="24" spans="1:36">
      <c r="B24" s="261" t="s">
        <v>345</v>
      </c>
      <c r="C24" s="262"/>
      <c r="D24" s="1091" t="s">
        <v>463</v>
      </c>
      <c r="E24" s="1089"/>
      <c r="F24" s="1089"/>
      <c r="G24" s="1089"/>
      <c r="H24" s="1089"/>
      <c r="I24" s="1089"/>
      <c r="J24" s="1089"/>
      <c r="K24" s="1089"/>
      <c r="L24" s="1089"/>
      <c r="M24" s="1089"/>
      <c r="N24" s="1089"/>
      <c r="O24" s="1089"/>
      <c r="P24" s="1089"/>
      <c r="Q24" s="1089"/>
      <c r="R24" s="1089"/>
      <c r="S24" s="1089"/>
      <c r="T24" s="1089"/>
      <c r="U24" s="1089"/>
      <c r="V24" s="1089"/>
      <c r="W24" s="1089"/>
      <c r="X24" s="1089"/>
      <c r="Y24" s="1089"/>
      <c r="Z24" s="1089"/>
      <c r="AA24" s="1089"/>
      <c r="AB24" s="1089"/>
      <c r="AC24" s="1089"/>
      <c r="AD24" s="1089"/>
      <c r="AE24" s="1089"/>
      <c r="AF24" s="1089"/>
      <c r="AG24" s="1089"/>
      <c r="AH24" s="1089"/>
      <c r="AI24" s="1089"/>
      <c r="AJ24" s="1089"/>
    </row>
    <row r="25" spans="1:36" ht="14.25" thickBot="1">
      <c r="B25" s="261"/>
      <c r="C25" s="262"/>
      <c r="D25" s="572"/>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row>
    <row r="26" spans="1:36">
      <c r="AC26" s="1123" t="s">
        <v>281</v>
      </c>
      <c r="AD26" s="1124"/>
      <c r="AE26" s="347"/>
      <c r="AF26" s="347"/>
      <c r="AG26" s="347"/>
      <c r="AH26" s="347"/>
      <c r="AI26" s="348"/>
    </row>
    <row r="27" spans="1:36" ht="14.25" thickBot="1">
      <c r="AC27" s="1125"/>
      <c r="AD27" s="1126"/>
      <c r="AE27" s="349"/>
      <c r="AF27" s="349"/>
      <c r="AG27" s="349"/>
      <c r="AH27" s="349"/>
      <c r="AI27" s="350"/>
    </row>
  </sheetData>
  <mergeCells count="14">
    <mergeCell ref="AC26:AD27"/>
    <mergeCell ref="C18:H18"/>
    <mergeCell ref="D24:AJ24"/>
    <mergeCell ref="D23:AJ23"/>
    <mergeCell ref="D22:AJ22"/>
    <mergeCell ref="D20:AJ20"/>
    <mergeCell ref="D21:AJ21"/>
    <mergeCell ref="C9:G9"/>
    <mergeCell ref="B1:AI1"/>
    <mergeCell ref="B3:AI3"/>
    <mergeCell ref="B6:H8"/>
    <mergeCell ref="AI6:AI8"/>
    <mergeCell ref="I6:J7"/>
    <mergeCell ref="Q6:AH7"/>
  </mergeCells>
  <phoneticPr fontId="26"/>
  <pageMargins left="0.78740157480314965" right="0.78740157480314965" top="0.98425196850393704" bottom="0.98425196850393704" header="0.51181102362204722" footer="0.51181102362204722"/>
  <pageSetup paperSize="8" scale="57"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C1:V95"/>
  <sheetViews>
    <sheetView showGridLines="0" view="pageBreakPreview" topLeftCell="A4" zoomScale="85" zoomScaleNormal="85" zoomScaleSheetLayoutView="85" workbookViewId="0">
      <selection activeCell="M24" sqref="M24"/>
    </sheetView>
  </sheetViews>
  <sheetFormatPr defaultRowHeight="13.5"/>
  <cols>
    <col min="1" max="1" width="2.625" style="416" customWidth="1"/>
    <col min="2" max="2" width="1.625" style="416" customWidth="1"/>
    <col min="3" max="3" width="4.625" style="416" customWidth="1"/>
    <col min="4" max="6" width="10.625" style="416" customWidth="1"/>
    <col min="7" max="7" width="10.625" style="417" customWidth="1"/>
    <col min="8" max="14" width="10.625" style="416" customWidth="1"/>
    <col min="15" max="15" width="4.625" style="416" customWidth="1"/>
    <col min="16" max="16" width="1.625" style="416" customWidth="1"/>
    <col min="17" max="17" width="9.25" style="416" customWidth="1"/>
    <col min="18" max="25" width="7.125" style="416" customWidth="1"/>
    <col min="26" max="16384" width="9" style="416"/>
  </cols>
  <sheetData>
    <row r="1" spans="3:22" ht="14.25" customHeight="1"/>
    <row r="2" spans="3:22" s="378" customFormat="1" ht="18" customHeight="1">
      <c r="C2" s="774" t="s">
        <v>799</v>
      </c>
      <c r="D2" s="477"/>
      <c r="E2" s="477"/>
      <c r="F2" s="477"/>
      <c r="G2" s="477"/>
      <c r="H2" s="477"/>
      <c r="I2" s="477"/>
      <c r="J2" s="477"/>
      <c r="K2" s="477"/>
      <c r="L2" s="477"/>
      <c r="M2" s="477"/>
      <c r="N2" s="477"/>
      <c r="O2" s="477"/>
      <c r="P2" s="477"/>
      <c r="Q2" s="414"/>
      <c r="R2" s="414"/>
      <c r="S2" s="414"/>
      <c r="T2" s="414"/>
    </row>
    <row r="3" spans="3:22" s="378" customFormat="1" ht="18" customHeight="1">
      <c r="C3" s="774"/>
      <c r="D3" s="477"/>
      <c r="E3" s="477"/>
      <c r="F3" s="477"/>
      <c r="G3" s="477"/>
      <c r="H3" s="477"/>
      <c r="I3" s="477"/>
      <c r="J3" s="477"/>
      <c r="K3" s="477"/>
      <c r="L3" s="477"/>
      <c r="M3" s="477"/>
      <c r="N3" s="477"/>
      <c r="O3" s="477"/>
      <c r="P3" s="477"/>
      <c r="Q3" s="414"/>
      <c r="R3" s="414"/>
      <c r="S3" s="414"/>
      <c r="T3" s="414"/>
    </row>
    <row r="4" spans="3:22" ht="29.25" customHeight="1">
      <c r="C4" s="478" t="s">
        <v>751</v>
      </c>
      <c r="D4" s="478"/>
      <c r="E4" s="478"/>
      <c r="F4" s="478"/>
      <c r="G4" s="478"/>
      <c r="H4" s="478"/>
      <c r="I4" s="478"/>
      <c r="J4" s="478"/>
      <c r="K4" s="478"/>
      <c r="L4" s="478"/>
      <c r="M4" s="478"/>
      <c r="N4" s="478"/>
      <c r="O4" s="478"/>
      <c r="P4" s="478"/>
      <c r="Q4" s="478"/>
      <c r="R4" s="478"/>
      <c r="S4" s="478"/>
      <c r="T4" s="478"/>
      <c r="U4" s="478"/>
      <c r="V4" s="478"/>
    </row>
    <row r="5" spans="3:22" ht="18" customHeight="1" thickBot="1">
      <c r="D5" s="418"/>
      <c r="E5" s="418"/>
      <c r="F5" s="418"/>
      <c r="G5" s="418"/>
      <c r="H5" s="418"/>
      <c r="I5" s="418"/>
      <c r="J5" s="418"/>
      <c r="K5" s="418"/>
      <c r="L5" s="418"/>
      <c r="M5" s="418"/>
      <c r="N5" s="418"/>
      <c r="O5" s="418"/>
      <c r="P5" s="418"/>
      <c r="Q5" s="418"/>
      <c r="R5" s="418"/>
      <c r="S5" s="418"/>
      <c r="T5" s="418"/>
      <c r="U5" s="418"/>
    </row>
    <row r="6" spans="3:22" ht="18" customHeight="1">
      <c r="C6" s="419"/>
      <c r="D6" s="420"/>
      <c r="E6" s="420"/>
      <c r="F6" s="420"/>
      <c r="G6" s="421"/>
      <c r="H6" s="420"/>
      <c r="I6" s="420"/>
      <c r="J6" s="420"/>
      <c r="K6" s="420"/>
      <c r="L6" s="420"/>
      <c r="M6" s="420"/>
      <c r="N6" s="420"/>
      <c r="O6" s="420"/>
      <c r="P6" s="422"/>
    </row>
    <row r="7" spans="3:22" ht="18" customHeight="1">
      <c r="C7" s="422"/>
      <c r="D7" s="479" t="s">
        <v>160</v>
      </c>
      <c r="E7" s="423"/>
      <c r="F7" s="423"/>
      <c r="G7" s="425"/>
      <c r="H7" s="423"/>
      <c r="I7" s="423"/>
      <c r="J7" s="423"/>
      <c r="K7" s="423"/>
      <c r="L7" s="423"/>
      <c r="M7" s="423"/>
      <c r="N7" s="423"/>
      <c r="O7" s="423"/>
      <c r="P7" s="422"/>
    </row>
    <row r="8" spans="3:22" ht="18" customHeight="1">
      <c r="C8" s="422"/>
      <c r="D8" s="1150" t="s">
        <v>315</v>
      </c>
      <c r="E8" s="1151"/>
      <c r="F8" s="1151"/>
      <c r="G8" s="1151"/>
      <c r="H8" s="480" t="s">
        <v>317</v>
      </c>
      <c r="I8" s="481" t="s">
        <v>161</v>
      </c>
      <c r="J8" s="476" t="s">
        <v>316</v>
      </c>
      <c r="K8" s="480" t="s">
        <v>162</v>
      </c>
      <c r="L8" s="480" t="s">
        <v>555</v>
      </c>
      <c r="M8" s="480" t="s">
        <v>319</v>
      </c>
      <c r="N8" s="423"/>
      <c r="O8" s="423"/>
      <c r="P8" s="422"/>
    </row>
    <row r="9" spans="3:22" ht="18" customHeight="1">
      <c r="C9" s="422"/>
      <c r="D9" s="1152"/>
      <c r="E9" s="1153"/>
      <c r="F9" s="1153"/>
      <c r="G9" s="1153"/>
      <c r="H9" s="482"/>
      <c r="I9" s="475"/>
      <c r="J9" s="483" t="s">
        <v>554</v>
      </c>
      <c r="K9" s="483" t="s">
        <v>553</v>
      </c>
      <c r="L9" s="773" t="s">
        <v>552</v>
      </c>
      <c r="M9" s="483" t="s">
        <v>163</v>
      </c>
      <c r="N9" s="423"/>
      <c r="O9" s="423"/>
      <c r="P9" s="422"/>
    </row>
    <row r="10" spans="3:22" ht="18" customHeight="1">
      <c r="C10" s="422"/>
      <c r="D10" s="1154" t="s">
        <v>574</v>
      </c>
      <c r="E10" s="1155"/>
      <c r="F10" s="1155"/>
      <c r="G10" s="1156"/>
      <c r="H10" s="1130" t="s">
        <v>752</v>
      </c>
      <c r="I10" s="849" t="s">
        <v>164</v>
      </c>
      <c r="J10" s="1132">
        <v>1375</v>
      </c>
      <c r="K10" s="484">
        <v>0.8</v>
      </c>
      <c r="L10" s="1133">
        <v>24</v>
      </c>
      <c r="M10" s="485">
        <f t="shared" ref="M10:M11" si="0">ROUND(J$10*K10*L$10,0)</f>
        <v>26400</v>
      </c>
      <c r="N10" s="423"/>
      <c r="O10" s="423"/>
      <c r="P10" s="422"/>
    </row>
    <row r="11" spans="3:22" ht="18" customHeight="1">
      <c r="C11" s="422"/>
      <c r="D11" s="1157"/>
      <c r="E11" s="1155"/>
      <c r="F11" s="1155"/>
      <c r="G11" s="1156"/>
      <c r="H11" s="1131"/>
      <c r="I11" s="849" t="s">
        <v>165</v>
      </c>
      <c r="J11" s="1132"/>
      <c r="K11" s="484">
        <v>0.54</v>
      </c>
      <c r="L11" s="1133"/>
      <c r="M11" s="485">
        <f t="shared" si="0"/>
        <v>17820</v>
      </c>
      <c r="N11" s="423"/>
      <c r="O11" s="423"/>
      <c r="P11" s="422"/>
    </row>
    <row r="12" spans="3:22" ht="18" customHeight="1">
      <c r="C12" s="422"/>
      <c r="D12" s="771" t="s">
        <v>575</v>
      </c>
      <c r="E12" s="758"/>
      <c r="F12" s="758"/>
      <c r="G12" s="758"/>
      <c r="H12" s="758"/>
      <c r="I12" s="486"/>
      <c r="J12" s="487">
        <v>250</v>
      </c>
      <c r="K12" s="488">
        <v>0.6</v>
      </c>
      <c r="L12" s="772">
        <v>24</v>
      </c>
      <c r="M12" s="485">
        <f>ROUND(J12*K12*L12,0)</f>
        <v>3600</v>
      </c>
      <c r="N12" s="423"/>
      <c r="O12" s="423"/>
      <c r="P12" s="422"/>
    </row>
    <row r="13" spans="3:22" ht="18" customHeight="1">
      <c r="C13" s="422"/>
      <c r="D13" s="771" t="s">
        <v>768</v>
      </c>
      <c r="E13" s="758"/>
      <c r="F13" s="758"/>
      <c r="G13" s="758"/>
      <c r="H13" s="758"/>
      <c r="I13" s="486"/>
      <c r="J13" s="770">
        <v>450</v>
      </c>
      <c r="K13" s="902" t="s">
        <v>769</v>
      </c>
      <c r="L13" s="903">
        <v>5</v>
      </c>
      <c r="M13" s="770">
        <f>ROUND(J13*L13,0)</f>
        <v>2250</v>
      </c>
      <c r="N13" s="423"/>
      <c r="O13" s="423"/>
      <c r="P13" s="422"/>
    </row>
    <row r="14" spans="3:22" ht="18" customHeight="1">
      <c r="C14" s="422"/>
      <c r="D14" s="771" t="s">
        <v>770</v>
      </c>
      <c r="E14" s="758"/>
      <c r="F14" s="758"/>
      <c r="G14" s="758"/>
      <c r="H14" s="758"/>
      <c r="I14" s="486"/>
      <c r="J14" s="904">
        <v>1.5</v>
      </c>
      <c r="K14" s="902" t="s">
        <v>769</v>
      </c>
      <c r="L14" s="903">
        <v>8</v>
      </c>
      <c r="M14" s="770">
        <f>ROUND(J14*L14,0)</f>
        <v>12</v>
      </c>
      <c r="N14" s="423"/>
      <c r="O14" s="423"/>
      <c r="P14" s="422"/>
    </row>
    <row r="15" spans="3:22" ht="18" customHeight="1">
      <c r="C15" s="422"/>
      <c r="D15" s="489" t="s">
        <v>551</v>
      </c>
      <c r="E15" s="423"/>
      <c r="F15" s="423"/>
      <c r="G15" s="425"/>
      <c r="H15" s="423"/>
      <c r="I15" s="423"/>
      <c r="J15" s="423"/>
      <c r="K15" s="423"/>
      <c r="L15" s="423"/>
      <c r="M15" s="423"/>
      <c r="N15" s="423"/>
      <c r="O15" s="423"/>
      <c r="P15" s="422"/>
    </row>
    <row r="16" spans="3:22" ht="18" customHeight="1">
      <c r="C16" s="422"/>
      <c r="D16" s="489" t="s">
        <v>550</v>
      </c>
      <c r="E16" s="423"/>
      <c r="F16" s="423"/>
      <c r="G16" s="425"/>
      <c r="H16" s="423"/>
      <c r="I16" s="423"/>
      <c r="J16" s="423"/>
      <c r="K16" s="423"/>
      <c r="L16" s="423"/>
      <c r="M16" s="423"/>
      <c r="N16" s="423"/>
      <c r="O16" s="423"/>
      <c r="P16" s="422"/>
    </row>
    <row r="17" spans="3:16" ht="18" customHeight="1">
      <c r="C17" s="422"/>
      <c r="D17" s="489" t="s">
        <v>771</v>
      </c>
      <c r="E17" s="423"/>
      <c r="F17" s="423"/>
      <c r="G17" s="425"/>
      <c r="H17" s="423"/>
      <c r="I17" s="423"/>
      <c r="J17" s="423"/>
      <c r="K17" s="423"/>
      <c r="L17" s="423"/>
      <c r="M17" s="423"/>
      <c r="N17" s="423"/>
      <c r="O17" s="423"/>
      <c r="P17" s="422"/>
    </row>
    <row r="18" spans="3:16" ht="18" customHeight="1">
      <c r="C18" s="422"/>
      <c r="D18" s="489" t="s">
        <v>772</v>
      </c>
      <c r="E18" s="423"/>
      <c r="F18" s="423"/>
      <c r="G18" s="425"/>
      <c r="H18" s="423"/>
      <c r="I18" s="423"/>
      <c r="J18" s="423"/>
      <c r="K18" s="423"/>
      <c r="L18" s="423"/>
      <c r="M18" s="423"/>
      <c r="N18" s="423"/>
      <c r="O18" s="423"/>
      <c r="P18" s="422"/>
    </row>
    <row r="19" spans="3:16" ht="6.75" customHeight="1">
      <c r="C19" s="422"/>
      <c r="E19" s="423"/>
      <c r="F19" s="423"/>
      <c r="G19" s="425"/>
      <c r="H19" s="423"/>
      <c r="I19" s="423"/>
      <c r="J19" s="423"/>
      <c r="K19" s="423"/>
      <c r="L19" s="423"/>
      <c r="M19" s="423"/>
      <c r="N19" s="423"/>
      <c r="O19" s="423"/>
      <c r="P19" s="422"/>
    </row>
    <row r="20" spans="3:16" ht="6.75" customHeight="1">
      <c r="C20" s="422"/>
      <c r="D20" s="423"/>
      <c r="E20" s="423"/>
      <c r="F20" s="423"/>
      <c r="G20" s="425"/>
      <c r="H20" s="423"/>
      <c r="I20" s="423"/>
      <c r="J20" s="423"/>
      <c r="K20" s="423"/>
      <c r="L20" s="423"/>
      <c r="M20" s="423"/>
      <c r="N20" s="423"/>
      <c r="O20" s="423"/>
      <c r="P20" s="422"/>
    </row>
    <row r="21" spans="3:16" ht="18" customHeight="1">
      <c r="C21" s="422"/>
      <c r="D21" s="479" t="s">
        <v>166</v>
      </c>
      <c r="E21" s="423"/>
      <c r="F21" s="490" t="s">
        <v>549</v>
      </c>
      <c r="G21" s="416"/>
      <c r="H21" s="423"/>
      <c r="I21" s="479" t="s">
        <v>167</v>
      </c>
      <c r="J21" s="423"/>
      <c r="K21" s="423"/>
      <c r="L21" s="423"/>
      <c r="M21" s="423"/>
      <c r="N21" s="423"/>
      <c r="O21" s="423"/>
      <c r="P21" s="422"/>
    </row>
    <row r="22" spans="3:16" ht="18" customHeight="1">
      <c r="C22" s="422"/>
      <c r="D22" s="1134" t="s">
        <v>773</v>
      </c>
      <c r="E22" s="1136" t="s">
        <v>548</v>
      </c>
      <c r="F22" s="1137"/>
      <c r="G22" s="416"/>
      <c r="H22" s="423"/>
      <c r="O22" s="423"/>
      <c r="P22" s="422"/>
    </row>
    <row r="23" spans="3:16" ht="18" customHeight="1">
      <c r="C23" s="422"/>
      <c r="D23" s="1135"/>
      <c r="E23" s="850" t="s">
        <v>168</v>
      </c>
      <c r="F23" s="850" t="s">
        <v>169</v>
      </c>
      <c r="G23" s="416"/>
      <c r="H23" s="423"/>
      <c r="I23" s="851" t="s">
        <v>320</v>
      </c>
      <c r="J23" s="491"/>
      <c r="K23" s="851" t="s">
        <v>547</v>
      </c>
      <c r="L23" s="424"/>
      <c r="M23" s="424"/>
      <c r="N23" s="424"/>
      <c r="O23" s="423"/>
      <c r="P23" s="422"/>
    </row>
    <row r="24" spans="3:16" ht="18" customHeight="1">
      <c r="C24" s="422"/>
      <c r="D24" s="898" t="s">
        <v>774</v>
      </c>
      <c r="E24" s="769">
        <v>5500</v>
      </c>
      <c r="F24" s="769">
        <v>2500</v>
      </c>
      <c r="G24" s="416"/>
      <c r="I24" s="492"/>
      <c r="J24" s="424"/>
      <c r="K24" s="424"/>
      <c r="L24" s="493"/>
      <c r="M24" s="493"/>
      <c r="N24" s="493"/>
      <c r="O24" s="423"/>
      <c r="P24" s="422"/>
    </row>
    <row r="25" spans="3:16" ht="18" customHeight="1">
      <c r="C25" s="422"/>
      <c r="D25" s="898" t="s">
        <v>775</v>
      </c>
      <c r="E25" s="769">
        <v>5300</v>
      </c>
      <c r="F25" s="769">
        <v>2300</v>
      </c>
      <c r="G25" s="416"/>
      <c r="I25" s="851" t="s">
        <v>170</v>
      </c>
      <c r="J25" s="494"/>
      <c r="K25" s="851" t="s">
        <v>171</v>
      </c>
      <c r="L25" s="493"/>
      <c r="M25" s="493"/>
      <c r="N25" s="493"/>
      <c r="O25" s="423"/>
      <c r="P25" s="422"/>
    </row>
    <row r="26" spans="3:16" ht="18" customHeight="1">
      <c r="C26" s="422"/>
      <c r="D26" s="898" t="s">
        <v>776</v>
      </c>
      <c r="E26" s="769">
        <v>5400</v>
      </c>
      <c r="F26" s="769">
        <v>2400</v>
      </c>
      <c r="G26" s="416"/>
      <c r="I26" s="493"/>
      <c r="J26" s="493"/>
      <c r="K26" s="493"/>
      <c r="L26" s="493"/>
      <c r="M26" s="493"/>
      <c r="N26" s="493"/>
      <c r="O26" s="423"/>
      <c r="P26" s="422"/>
    </row>
    <row r="27" spans="3:16" ht="18" customHeight="1">
      <c r="C27" s="422"/>
      <c r="D27" s="898" t="s">
        <v>777</v>
      </c>
      <c r="E27" s="769">
        <v>5600</v>
      </c>
      <c r="F27" s="769">
        <v>2600</v>
      </c>
      <c r="G27" s="416"/>
      <c r="I27" s="851" t="s">
        <v>172</v>
      </c>
      <c r="J27" s="494"/>
      <c r="K27" s="489" t="s">
        <v>753</v>
      </c>
      <c r="L27" s="493"/>
      <c r="M27" s="493"/>
      <c r="N27" s="493"/>
      <c r="O27" s="423"/>
      <c r="P27" s="422"/>
    </row>
    <row r="28" spans="3:16" ht="18" customHeight="1">
      <c r="C28" s="422"/>
      <c r="D28" s="851" t="s">
        <v>546</v>
      </c>
      <c r="G28" s="416"/>
      <c r="L28" s="493"/>
      <c r="M28" s="493"/>
      <c r="N28" s="493"/>
      <c r="O28" s="423"/>
      <c r="P28" s="422"/>
    </row>
    <row r="29" spans="3:16" ht="18" customHeight="1">
      <c r="C29" s="422"/>
      <c r="D29" s="489" t="s">
        <v>778</v>
      </c>
      <c r="E29" s="423"/>
      <c r="F29" s="423"/>
      <c r="G29" s="425"/>
      <c r="I29" s="851" t="s">
        <v>546</v>
      </c>
      <c r="J29" s="423"/>
      <c r="K29" s="423"/>
      <c r="L29" s="423"/>
      <c r="M29" s="423"/>
      <c r="N29" s="423"/>
      <c r="O29" s="423"/>
      <c r="P29" s="422"/>
    </row>
    <row r="30" spans="3:16" ht="18" customHeight="1">
      <c r="C30" s="422"/>
      <c r="D30" s="489" t="s">
        <v>779</v>
      </c>
      <c r="E30" s="423"/>
      <c r="F30" s="423"/>
      <c r="G30" s="425"/>
      <c r="I30" s="489" t="s">
        <v>576</v>
      </c>
      <c r="J30" s="423"/>
      <c r="K30" s="423"/>
      <c r="L30" s="423"/>
      <c r="M30" s="423"/>
      <c r="N30" s="423"/>
      <c r="O30" s="423"/>
      <c r="P30" s="422"/>
    </row>
    <row r="31" spans="3:16" ht="18" customHeight="1">
      <c r="C31" s="422"/>
      <c r="D31" s="489" t="s">
        <v>780</v>
      </c>
      <c r="E31" s="423"/>
      <c r="F31" s="423"/>
      <c r="G31" s="425"/>
      <c r="H31" s="423"/>
      <c r="I31" s="489" t="s">
        <v>754</v>
      </c>
      <c r="J31" s="423"/>
      <c r="K31" s="423"/>
      <c r="L31" s="423"/>
      <c r="M31" s="423"/>
      <c r="N31" s="423"/>
      <c r="O31" s="423"/>
      <c r="P31" s="422"/>
    </row>
    <row r="32" spans="3:16" ht="7.5" customHeight="1">
      <c r="C32" s="422"/>
      <c r="D32" s="851"/>
      <c r="E32" s="423"/>
      <c r="F32" s="423"/>
      <c r="G32" s="425"/>
      <c r="H32" s="423"/>
      <c r="O32" s="423"/>
      <c r="P32" s="422"/>
    </row>
    <row r="33" spans="3:19" ht="7.5" customHeight="1">
      <c r="C33" s="422"/>
      <c r="D33" s="851"/>
      <c r="E33" s="423"/>
      <c r="F33" s="423"/>
      <c r="G33" s="425"/>
      <c r="H33" s="423"/>
      <c r="O33" s="423"/>
      <c r="P33" s="422"/>
    </row>
    <row r="34" spans="3:19" ht="7.5" customHeight="1">
      <c r="C34" s="422"/>
      <c r="D34" s="423"/>
      <c r="E34" s="423"/>
      <c r="F34" s="423"/>
      <c r="G34" s="425"/>
      <c r="H34" s="423"/>
      <c r="I34" s="423"/>
      <c r="J34" s="423"/>
      <c r="K34" s="423"/>
      <c r="L34" s="423"/>
      <c r="M34" s="423"/>
      <c r="N34" s="423"/>
      <c r="O34" s="423"/>
      <c r="P34" s="422"/>
    </row>
    <row r="35" spans="3:19" ht="18" customHeight="1">
      <c r="C35" s="422"/>
      <c r="D35" s="479" t="s">
        <v>173</v>
      </c>
      <c r="E35" s="423"/>
      <c r="F35" s="423"/>
      <c r="G35" s="425"/>
      <c r="H35" s="423"/>
      <c r="I35" s="423"/>
      <c r="J35" s="423"/>
      <c r="K35" s="423"/>
      <c r="L35" s="423"/>
      <c r="M35" s="423"/>
      <c r="N35" s="423"/>
      <c r="O35" s="423"/>
      <c r="P35" s="422"/>
    </row>
    <row r="36" spans="3:19" ht="57" customHeight="1" thickBot="1">
      <c r="C36" s="422"/>
      <c r="D36" s="905" t="s">
        <v>773</v>
      </c>
      <c r="E36" s="905" t="s">
        <v>577</v>
      </c>
      <c r="F36" s="905" t="s">
        <v>542</v>
      </c>
      <c r="G36" s="905" t="s">
        <v>781</v>
      </c>
      <c r="H36" s="906" t="s">
        <v>318</v>
      </c>
      <c r="I36" s="906" t="s">
        <v>174</v>
      </c>
      <c r="J36" s="906" t="s">
        <v>175</v>
      </c>
      <c r="K36" s="906" t="s">
        <v>176</v>
      </c>
      <c r="L36" s="906" t="s">
        <v>177</v>
      </c>
      <c r="M36" s="906" t="s">
        <v>178</v>
      </c>
      <c r="N36" s="906" t="s">
        <v>179</v>
      </c>
      <c r="O36" s="765"/>
      <c r="Q36" s="498" t="s">
        <v>782</v>
      </c>
    </row>
    <row r="37" spans="3:19" ht="18" customHeight="1" thickTop="1">
      <c r="C37" s="422"/>
      <c r="D37" s="1138" t="s">
        <v>774</v>
      </c>
      <c r="E37" s="907">
        <v>2</v>
      </c>
      <c r="F37" s="908" t="s">
        <v>446</v>
      </c>
      <c r="G37" s="908" t="s">
        <v>446</v>
      </c>
      <c r="H37" s="909">
        <f>COUNTIF('様式第15号-4-2（別紙2）'!$E$54:$DV$56,Q37)</f>
        <v>24</v>
      </c>
      <c r="I37" s="909">
        <f>$E$24*24</f>
        <v>132000</v>
      </c>
      <c r="J37" s="909">
        <f>SUM(M10,M12,M13,M14)</f>
        <v>32262</v>
      </c>
      <c r="K37" s="909">
        <f t="shared" ref="K37:K84" si="1">IF(I37-J37&lt;=0,"0",I37-J37)</f>
        <v>99738</v>
      </c>
      <c r="L37" s="909">
        <f t="shared" ref="L37:N84" si="2">ROUND($H37*I37,0)</f>
        <v>3168000</v>
      </c>
      <c r="M37" s="909">
        <f t="shared" si="2"/>
        <v>774288</v>
      </c>
      <c r="N37" s="909">
        <f t="shared" si="2"/>
        <v>2393712</v>
      </c>
      <c r="O37" s="765"/>
      <c r="Q37" s="910">
        <v>3211</v>
      </c>
      <c r="S37" s="496"/>
    </row>
    <row r="38" spans="3:19" ht="18" customHeight="1">
      <c r="C38" s="422"/>
      <c r="D38" s="1139"/>
      <c r="E38" s="911">
        <v>2</v>
      </c>
      <c r="F38" s="912" t="s">
        <v>446</v>
      </c>
      <c r="G38" s="912" t="s">
        <v>447</v>
      </c>
      <c r="H38" s="913">
        <f>COUNTIF('様式第15号-4-2（別紙2）'!$E$54:$DV$56,Q38)</f>
        <v>6</v>
      </c>
      <c r="I38" s="913">
        <f t="shared" ref="I38:I40" si="3">$E$24*24</f>
        <v>132000</v>
      </c>
      <c r="J38" s="913">
        <f>SUM(M10,M12,M13)</f>
        <v>32250</v>
      </c>
      <c r="K38" s="913">
        <f t="shared" si="1"/>
        <v>99750</v>
      </c>
      <c r="L38" s="913">
        <f t="shared" si="2"/>
        <v>792000</v>
      </c>
      <c r="M38" s="913">
        <f t="shared" si="2"/>
        <v>193500</v>
      </c>
      <c r="N38" s="913">
        <f t="shared" si="2"/>
        <v>598500</v>
      </c>
      <c r="O38" s="765"/>
      <c r="Q38" s="899">
        <v>3210</v>
      </c>
      <c r="S38" s="496"/>
    </row>
    <row r="39" spans="3:19" ht="18" customHeight="1">
      <c r="C39" s="422"/>
      <c r="D39" s="1139"/>
      <c r="E39" s="911">
        <v>2</v>
      </c>
      <c r="F39" s="912" t="s">
        <v>447</v>
      </c>
      <c r="G39" s="912" t="s">
        <v>446</v>
      </c>
      <c r="H39" s="913">
        <f>COUNTIF('様式第15号-4-2（別紙2）'!$E$54:$DV$56,Q39)</f>
        <v>11</v>
      </c>
      <c r="I39" s="913">
        <f t="shared" si="3"/>
        <v>132000</v>
      </c>
      <c r="J39" s="913">
        <f>SUM(M10,M12,M14)</f>
        <v>30012</v>
      </c>
      <c r="K39" s="913">
        <f t="shared" si="1"/>
        <v>101988</v>
      </c>
      <c r="L39" s="913">
        <f t="shared" si="2"/>
        <v>1452000</v>
      </c>
      <c r="M39" s="913">
        <f t="shared" si="2"/>
        <v>330132</v>
      </c>
      <c r="N39" s="913">
        <f t="shared" si="2"/>
        <v>1121868</v>
      </c>
      <c r="O39" s="765"/>
      <c r="Q39" s="899">
        <v>3201</v>
      </c>
      <c r="S39" s="496"/>
    </row>
    <row r="40" spans="3:19" ht="18" customHeight="1">
      <c r="C40" s="422"/>
      <c r="D40" s="1139"/>
      <c r="E40" s="911">
        <v>2</v>
      </c>
      <c r="F40" s="912" t="s">
        <v>447</v>
      </c>
      <c r="G40" s="912" t="s">
        <v>447</v>
      </c>
      <c r="H40" s="913">
        <f>COUNTIF('様式第15号-4-2（別紙2）'!$E$54:$DV$56,Q40)</f>
        <v>0</v>
      </c>
      <c r="I40" s="913">
        <f t="shared" si="3"/>
        <v>132000</v>
      </c>
      <c r="J40" s="913">
        <f>SUM(M10,M12)</f>
        <v>30000</v>
      </c>
      <c r="K40" s="913">
        <f t="shared" si="1"/>
        <v>102000</v>
      </c>
      <c r="L40" s="913">
        <f t="shared" si="2"/>
        <v>0</v>
      </c>
      <c r="M40" s="913">
        <f t="shared" si="2"/>
        <v>0</v>
      </c>
      <c r="N40" s="913">
        <f t="shared" si="2"/>
        <v>0</v>
      </c>
      <c r="O40" s="765"/>
      <c r="Q40" s="899">
        <v>3200</v>
      </c>
      <c r="S40" s="496"/>
    </row>
    <row r="41" spans="3:19" ht="18" customHeight="1">
      <c r="C41" s="422"/>
      <c r="D41" s="1139"/>
      <c r="E41" s="911">
        <v>1</v>
      </c>
      <c r="F41" s="914" t="s">
        <v>446</v>
      </c>
      <c r="G41" s="914" t="s">
        <v>446</v>
      </c>
      <c r="H41" s="913">
        <f>COUNTIF('様式第15号-4-2（別紙2）'!$E$54:$DV$56,Q41)</f>
        <v>29</v>
      </c>
      <c r="I41" s="913">
        <f>$F$24*24</f>
        <v>60000</v>
      </c>
      <c r="J41" s="913">
        <f>SUM(M11,M12,M13,M14)</f>
        <v>23682</v>
      </c>
      <c r="K41" s="913">
        <f t="shared" si="1"/>
        <v>36318</v>
      </c>
      <c r="L41" s="913">
        <f t="shared" si="2"/>
        <v>1740000</v>
      </c>
      <c r="M41" s="913">
        <f t="shared" si="2"/>
        <v>686778</v>
      </c>
      <c r="N41" s="913">
        <f t="shared" si="2"/>
        <v>1053222</v>
      </c>
      <c r="O41" s="765"/>
      <c r="Q41" s="899">
        <v>3111</v>
      </c>
      <c r="S41" s="496"/>
    </row>
    <row r="42" spans="3:19" ht="18" customHeight="1">
      <c r="C42" s="422"/>
      <c r="D42" s="1139"/>
      <c r="E42" s="911">
        <v>1</v>
      </c>
      <c r="F42" s="914" t="s">
        <v>446</v>
      </c>
      <c r="G42" s="912" t="s">
        <v>447</v>
      </c>
      <c r="H42" s="913">
        <f>COUNTIF('様式第15号-4-2（別紙2）'!$E$54:$DV$56,Q42)</f>
        <v>7</v>
      </c>
      <c r="I42" s="913">
        <f t="shared" ref="I42:I44" si="4">$F$24*24</f>
        <v>60000</v>
      </c>
      <c r="J42" s="913">
        <f>SUM(M11,M12,M13)</f>
        <v>23670</v>
      </c>
      <c r="K42" s="913">
        <f t="shared" si="1"/>
        <v>36330</v>
      </c>
      <c r="L42" s="913">
        <f t="shared" si="2"/>
        <v>420000</v>
      </c>
      <c r="M42" s="913">
        <f t="shared" si="2"/>
        <v>165690</v>
      </c>
      <c r="N42" s="913">
        <f t="shared" si="2"/>
        <v>254310</v>
      </c>
      <c r="O42" s="765"/>
      <c r="Q42" s="899">
        <v>3110</v>
      </c>
      <c r="S42" s="496"/>
    </row>
    <row r="43" spans="3:19" ht="18" customHeight="1">
      <c r="C43" s="422"/>
      <c r="D43" s="1139"/>
      <c r="E43" s="911">
        <v>1</v>
      </c>
      <c r="F43" s="912" t="s">
        <v>447</v>
      </c>
      <c r="G43" s="912" t="s">
        <v>446</v>
      </c>
      <c r="H43" s="913">
        <f>COUNTIF('様式第15号-4-2（別紙2）'!$E$54:$DV$56,Q43)</f>
        <v>15</v>
      </c>
      <c r="I43" s="913">
        <f t="shared" si="4"/>
        <v>60000</v>
      </c>
      <c r="J43" s="913">
        <f>SUM(M11,M12,M14)</f>
        <v>21432</v>
      </c>
      <c r="K43" s="913">
        <f t="shared" si="1"/>
        <v>38568</v>
      </c>
      <c r="L43" s="913">
        <f t="shared" si="2"/>
        <v>900000</v>
      </c>
      <c r="M43" s="913">
        <f t="shared" si="2"/>
        <v>321480</v>
      </c>
      <c r="N43" s="913">
        <f t="shared" si="2"/>
        <v>578520</v>
      </c>
      <c r="O43" s="765"/>
      <c r="Q43" s="899">
        <v>3101</v>
      </c>
      <c r="S43" s="496"/>
    </row>
    <row r="44" spans="3:19" ht="18" customHeight="1">
      <c r="C44" s="422"/>
      <c r="D44" s="1139"/>
      <c r="E44" s="911">
        <v>1</v>
      </c>
      <c r="F44" s="912" t="s">
        <v>447</v>
      </c>
      <c r="G44" s="912" t="s">
        <v>447</v>
      </c>
      <c r="H44" s="913">
        <f>COUNTIF('様式第15号-4-2（別紙2）'!$E$54:$DV$56,Q44)</f>
        <v>0</v>
      </c>
      <c r="I44" s="913">
        <f t="shared" si="4"/>
        <v>60000</v>
      </c>
      <c r="J44" s="913">
        <f>SUM(M11,M12)</f>
        <v>21420</v>
      </c>
      <c r="K44" s="913">
        <f t="shared" si="1"/>
        <v>38580</v>
      </c>
      <c r="L44" s="913">
        <f t="shared" si="2"/>
        <v>0</v>
      </c>
      <c r="M44" s="913">
        <f t="shared" si="2"/>
        <v>0</v>
      </c>
      <c r="N44" s="913">
        <f t="shared" si="2"/>
        <v>0</v>
      </c>
      <c r="O44" s="765"/>
      <c r="Q44" s="899">
        <v>3100</v>
      </c>
      <c r="S44" s="496"/>
    </row>
    <row r="45" spans="3:19" ht="18" customHeight="1">
      <c r="C45" s="422"/>
      <c r="D45" s="1139"/>
      <c r="E45" s="912" t="s">
        <v>783</v>
      </c>
      <c r="F45" s="912" t="s">
        <v>446</v>
      </c>
      <c r="G45" s="912" t="s">
        <v>446</v>
      </c>
      <c r="H45" s="913">
        <f>COUNTIF('様式第15号-4-2（別紙2）'!$E$54:$DV$56,Q45)</f>
        <v>0</v>
      </c>
      <c r="I45" s="913">
        <v>0</v>
      </c>
      <c r="J45" s="913">
        <f>SUM(M12,M13,M14)</f>
        <v>5862</v>
      </c>
      <c r="K45" s="913" t="str">
        <f t="shared" si="1"/>
        <v>0</v>
      </c>
      <c r="L45" s="913">
        <f t="shared" si="2"/>
        <v>0</v>
      </c>
      <c r="M45" s="913">
        <f t="shared" si="2"/>
        <v>0</v>
      </c>
      <c r="N45" s="913">
        <f t="shared" si="2"/>
        <v>0</v>
      </c>
      <c r="O45" s="765"/>
      <c r="Q45" s="899">
        <v>3011</v>
      </c>
      <c r="S45" s="496"/>
    </row>
    <row r="46" spans="3:19" ht="18" customHeight="1">
      <c r="C46" s="422"/>
      <c r="D46" s="1139"/>
      <c r="E46" s="912" t="s">
        <v>784</v>
      </c>
      <c r="F46" s="912" t="s">
        <v>446</v>
      </c>
      <c r="G46" s="912" t="s">
        <v>447</v>
      </c>
      <c r="H46" s="913">
        <f>COUNTIF('様式第15号-4-2（別紙2）'!$E$54:$DV$56,Q46)</f>
        <v>0</v>
      </c>
      <c r="I46" s="913">
        <v>0</v>
      </c>
      <c r="J46" s="913">
        <f>SUM(M12,M13)</f>
        <v>5850</v>
      </c>
      <c r="K46" s="913" t="str">
        <f t="shared" si="1"/>
        <v>0</v>
      </c>
      <c r="L46" s="913">
        <f t="shared" si="2"/>
        <v>0</v>
      </c>
      <c r="M46" s="913">
        <f t="shared" si="2"/>
        <v>0</v>
      </c>
      <c r="N46" s="913">
        <f t="shared" si="2"/>
        <v>0</v>
      </c>
      <c r="O46" s="765"/>
      <c r="Q46" s="899">
        <v>3010</v>
      </c>
      <c r="S46" s="496"/>
    </row>
    <row r="47" spans="3:19" ht="18" customHeight="1">
      <c r="C47" s="422"/>
      <c r="D47" s="1139"/>
      <c r="E47" s="911" t="s">
        <v>314</v>
      </c>
      <c r="F47" s="912" t="s">
        <v>447</v>
      </c>
      <c r="G47" s="912" t="s">
        <v>446</v>
      </c>
      <c r="H47" s="913">
        <f>COUNTIF('様式第15号-4-2（別紙2）'!$E$54:$DV$56,Q47)</f>
        <v>0</v>
      </c>
      <c r="I47" s="913">
        <v>0</v>
      </c>
      <c r="J47" s="913">
        <f>SUM(M12,M14)</f>
        <v>3612</v>
      </c>
      <c r="K47" s="913" t="str">
        <f t="shared" si="1"/>
        <v>0</v>
      </c>
      <c r="L47" s="913">
        <f t="shared" si="2"/>
        <v>0</v>
      </c>
      <c r="M47" s="913">
        <f t="shared" si="2"/>
        <v>0</v>
      </c>
      <c r="N47" s="913">
        <f t="shared" si="2"/>
        <v>0</v>
      </c>
      <c r="O47" s="765"/>
      <c r="Q47" s="900">
        <v>3001</v>
      </c>
      <c r="S47" s="496"/>
    </row>
    <row r="48" spans="3:19" ht="18" customHeight="1" thickBot="1">
      <c r="C48" s="422"/>
      <c r="D48" s="1140"/>
      <c r="E48" s="915" t="s">
        <v>314</v>
      </c>
      <c r="F48" s="916" t="s">
        <v>447</v>
      </c>
      <c r="G48" s="916" t="s">
        <v>447</v>
      </c>
      <c r="H48" s="917">
        <f>COUNTIF('様式第15号-4-2（別紙2）'!$E$54:$DV$56,Q48)</f>
        <v>0</v>
      </c>
      <c r="I48" s="917">
        <v>0</v>
      </c>
      <c r="J48" s="917">
        <f>SUM(M12)</f>
        <v>3600</v>
      </c>
      <c r="K48" s="917" t="str">
        <f t="shared" si="1"/>
        <v>0</v>
      </c>
      <c r="L48" s="917">
        <f t="shared" si="2"/>
        <v>0</v>
      </c>
      <c r="M48" s="917">
        <f t="shared" si="2"/>
        <v>0</v>
      </c>
      <c r="N48" s="917">
        <f t="shared" si="2"/>
        <v>0</v>
      </c>
      <c r="O48" s="765"/>
      <c r="Q48" s="918">
        <v>3000</v>
      </c>
    </row>
    <row r="49" spans="3:17" ht="18" customHeight="1" thickTop="1">
      <c r="C49" s="422"/>
      <c r="D49" s="1141" t="s">
        <v>775</v>
      </c>
      <c r="E49" s="919">
        <v>2</v>
      </c>
      <c r="F49" s="920" t="s">
        <v>446</v>
      </c>
      <c r="G49" s="920" t="s">
        <v>446</v>
      </c>
      <c r="H49" s="921">
        <f>COUNTIF('様式第15号-4-2（別紙2）'!$E$54:$DV$56,Q49)</f>
        <v>18</v>
      </c>
      <c r="I49" s="921">
        <f>$E$25*24</f>
        <v>127200</v>
      </c>
      <c r="J49" s="921">
        <f>J37</f>
        <v>32262</v>
      </c>
      <c r="K49" s="921">
        <f t="shared" si="1"/>
        <v>94938</v>
      </c>
      <c r="L49" s="921">
        <f t="shared" si="2"/>
        <v>2289600</v>
      </c>
      <c r="M49" s="921">
        <f t="shared" si="2"/>
        <v>580716</v>
      </c>
      <c r="N49" s="921">
        <f t="shared" si="2"/>
        <v>1708884</v>
      </c>
      <c r="O49" s="765"/>
      <c r="Q49" s="910">
        <v>6211</v>
      </c>
    </row>
    <row r="50" spans="3:17" ht="18" customHeight="1">
      <c r="C50" s="422"/>
      <c r="D50" s="1142"/>
      <c r="E50" s="922">
        <v>2</v>
      </c>
      <c r="F50" s="923" t="s">
        <v>446</v>
      </c>
      <c r="G50" s="923" t="s">
        <v>447</v>
      </c>
      <c r="H50" s="924">
        <f>COUNTIF('様式第15号-4-2（別紙2）'!$E$54:$DV$56,Q50)</f>
        <v>4</v>
      </c>
      <c r="I50" s="924">
        <f>$E$25*24</f>
        <v>127200</v>
      </c>
      <c r="J50" s="924">
        <f>J38</f>
        <v>32250</v>
      </c>
      <c r="K50" s="924">
        <f t="shared" si="1"/>
        <v>94950</v>
      </c>
      <c r="L50" s="924">
        <f t="shared" si="2"/>
        <v>508800</v>
      </c>
      <c r="M50" s="924">
        <f t="shared" si="2"/>
        <v>129000</v>
      </c>
      <c r="N50" s="924">
        <f t="shared" si="2"/>
        <v>379800</v>
      </c>
      <c r="O50" s="765"/>
      <c r="Q50" s="899">
        <v>6210</v>
      </c>
    </row>
    <row r="51" spans="3:17" ht="18" customHeight="1">
      <c r="C51" s="422"/>
      <c r="D51" s="1142"/>
      <c r="E51" s="922">
        <v>2</v>
      </c>
      <c r="F51" s="923" t="s">
        <v>447</v>
      </c>
      <c r="G51" s="923" t="s">
        <v>446</v>
      </c>
      <c r="H51" s="924">
        <f>COUNTIF('様式第15号-4-2（別紙2）'!$E$54:$DV$56,Q51)</f>
        <v>10</v>
      </c>
      <c r="I51" s="924">
        <f>$E$25*24</f>
        <v>127200</v>
      </c>
      <c r="J51" s="924">
        <f t="shared" ref="J51:J60" si="5">J39</f>
        <v>30012</v>
      </c>
      <c r="K51" s="924">
        <f t="shared" si="1"/>
        <v>97188</v>
      </c>
      <c r="L51" s="924">
        <f t="shared" si="2"/>
        <v>1272000</v>
      </c>
      <c r="M51" s="924">
        <f t="shared" si="2"/>
        <v>300120</v>
      </c>
      <c r="N51" s="924">
        <f t="shared" si="2"/>
        <v>971880</v>
      </c>
      <c r="O51" s="765"/>
      <c r="Q51" s="899">
        <v>6201</v>
      </c>
    </row>
    <row r="52" spans="3:17" ht="18" customHeight="1">
      <c r="C52" s="422"/>
      <c r="D52" s="1142"/>
      <c r="E52" s="922">
        <v>2</v>
      </c>
      <c r="F52" s="923" t="s">
        <v>447</v>
      </c>
      <c r="G52" s="923" t="s">
        <v>447</v>
      </c>
      <c r="H52" s="924">
        <f>COUNTIF('様式第15号-4-2（別紙2）'!$E$54:$DV$56,Q52)</f>
        <v>0</v>
      </c>
      <c r="I52" s="924">
        <f>$E$25*24</f>
        <v>127200</v>
      </c>
      <c r="J52" s="924">
        <f t="shared" si="5"/>
        <v>30000</v>
      </c>
      <c r="K52" s="924">
        <f t="shared" si="1"/>
        <v>97200</v>
      </c>
      <c r="L52" s="924">
        <f t="shared" si="2"/>
        <v>0</v>
      </c>
      <c r="M52" s="924">
        <f t="shared" si="2"/>
        <v>0</v>
      </c>
      <c r="N52" s="924">
        <f t="shared" si="2"/>
        <v>0</v>
      </c>
      <c r="O52" s="765"/>
      <c r="Q52" s="899">
        <v>6200</v>
      </c>
    </row>
    <row r="53" spans="3:17" ht="18" customHeight="1">
      <c r="C53" s="422"/>
      <c r="D53" s="1142"/>
      <c r="E53" s="922">
        <v>1</v>
      </c>
      <c r="F53" s="925" t="s">
        <v>446</v>
      </c>
      <c r="G53" s="925" t="s">
        <v>446</v>
      </c>
      <c r="H53" s="924">
        <f>COUNTIF('様式第15号-4-2（別紙2）'!$E$54:$DV$56,Q53)</f>
        <v>35</v>
      </c>
      <c r="I53" s="924">
        <f>$F$25*24</f>
        <v>55200</v>
      </c>
      <c r="J53" s="924">
        <f t="shared" si="5"/>
        <v>23682</v>
      </c>
      <c r="K53" s="924">
        <f t="shared" si="1"/>
        <v>31518</v>
      </c>
      <c r="L53" s="924">
        <f t="shared" si="2"/>
        <v>1932000</v>
      </c>
      <c r="M53" s="924">
        <f t="shared" si="2"/>
        <v>828870</v>
      </c>
      <c r="N53" s="924">
        <f t="shared" si="2"/>
        <v>1103130</v>
      </c>
      <c r="O53" s="765"/>
      <c r="Q53" s="899">
        <v>6111</v>
      </c>
    </row>
    <row r="54" spans="3:17" ht="18" customHeight="1">
      <c r="C54" s="422"/>
      <c r="D54" s="1142"/>
      <c r="E54" s="922">
        <v>1</v>
      </c>
      <c r="F54" s="925" t="s">
        <v>446</v>
      </c>
      <c r="G54" s="923" t="s">
        <v>447</v>
      </c>
      <c r="H54" s="924">
        <f>COUNTIF('様式第15号-4-2（別紙2）'!$E$54:$DV$56,Q54)</f>
        <v>9</v>
      </c>
      <c r="I54" s="924">
        <f>$F$25*24</f>
        <v>55200</v>
      </c>
      <c r="J54" s="924">
        <f t="shared" si="5"/>
        <v>23670</v>
      </c>
      <c r="K54" s="924">
        <f t="shared" si="1"/>
        <v>31530</v>
      </c>
      <c r="L54" s="924">
        <f t="shared" si="2"/>
        <v>496800</v>
      </c>
      <c r="M54" s="924">
        <f t="shared" si="2"/>
        <v>213030</v>
      </c>
      <c r="N54" s="924">
        <f t="shared" si="2"/>
        <v>283770</v>
      </c>
      <c r="O54" s="765"/>
      <c r="Q54" s="899">
        <v>6110</v>
      </c>
    </row>
    <row r="55" spans="3:17" ht="18" customHeight="1">
      <c r="C55" s="422"/>
      <c r="D55" s="1142"/>
      <c r="E55" s="922">
        <v>1</v>
      </c>
      <c r="F55" s="923" t="s">
        <v>447</v>
      </c>
      <c r="G55" s="923" t="s">
        <v>446</v>
      </c>
      <c r="H55" s="924">
        <f>COUNTIF('様式第15号-4-2（別紙2）'!$E$54:$DV$56,Q55)</f>
        <v>16</v>
      </c>
      <c r="I55" s="924">
        <f>$F$25*24</f>
        <v>55200</v>
      </c>
      <c r="J55" s="924">
        <f t="shared" si="5"/>
        <v>21432</v>
      </c>
      <c r="K55" s="924">
        <f t="shared" si="1"/>
        <v>33768</v>
      </c>
      <c r="L55" s="924">
        <f t="shared" si="2"/>
        <v>883200</v>
      </c>
      <c r="M55" s="924">
        <f t="shared" si="2"/>
        <v>342912</v>
      </c>
      <c r="N55" s="924">
        <f t="shared" si="2"/>
        <v>540288</v>
      </c>
      <c r="O55" s="765"/>
      <c r="Q55" s="899">
        <v>6101</v>
      </c>
    </row>
    <row r="56" spans="3:17" ht="18" customHeight="1">
      <c r="C56" s="422"/>
      <c r="D56" s="1142"/>
      <c r="E56" s="922">
        <v>1</v>
      </c>
      <c r="F56" s="923" t="s">
        <v>447</v>
      </c>
      <c r="G56" s="923" t="s">
        <v>447</v>
      </c>
      <c r="H56" s="924">
        <f>COUNTIF('様式第15号-4-2（別紙2）'!$E$54:$DV$56,Q56)</f>
        <v>0</v>
      </c>
      <c r="I56" s="924">
        <f>$F$25*24</f>
        <v>55200</v>
      </c>
      <c r="J56" s="924">
        <f t="shared" si="5"/>
        <v>21420</v>
      </c>
      <c r="K56" s="924">
        <f t="shared" si="1"/>
        <v>33780</v>
      </c>
      <c r="L56" s="924">
        <f t="shared" si="2"/>
        <v>0</v>
      </c>
      <c r="M56" s="924">
        <f t="shared" si="2"/>
        <v>0</v>
      </c>
      <c r="N56" s="924">
        <f t="shared" si="2"/>
        <v>0</v>
      </c>
      <c r="O56" s="765"/>
      <c r="Q56" s="899">
        <v>6100</v>
      </c>
    </row>
    <row r="57" spans="3:17" ht="18" customHeight="1">
      <c r="C57" s="422"/>
      <c r="D57" s="1142"/>
      <c r="E57" s="923" t="s">
        <v>755</v>
      </c>
      <c r="F57" s="923" t="s">
        <v>446</v>
      </c>
      <c r="G57" s="923" t="s">
        <v>446</v>
      </c>
      <c r="H57" s="924">
        <f>COUNTIF('様式第15号-4-2（別紙2）'!$E$54:$DV$56,Q57)</f>
        <v>0</v>
      </c>
      <c r="I57" s="924">
        <v>0</v>
      </c>
      <c r="J57" s="924">
        <f t="shared" si="5"/>
        <v>5862</v>
      </c>
      <c r="K57" s="924" t="str">
        <f t="shared" si="1"/>
        <v>0</v>
      </c>
      <c r="L57" s="924">
        <f t="shared" si="2"/>
        <v>0</v>
      </c>
      <c r="M57" s="924">
        <f t="shared" si="2"/>
        <v>0</v>
      </c>
      <c r="N57" s="924">
        <f t="shared" si="2"/>
        <v>0</v>
      </c>
      <c r="O57" s="765"/>
      <c r="Q57" s="899">
        <v>6011</v>
      </c>
    </row>
    <row r="58" spans="3:17" ht="18" customHeight="1">
      <c r="C58" s="422"/>
      <c r="D58" s="1142"/>
      <c r="E58" s="923" t="s">
        <v>783</v>
      </c>
      <c r="F58" s="923" t="s">
        <v>446</v>
      </c>
      <c r="G58" s="923" t="s">
        <v>447</v>
      </c>
      <c r="H58" s="924">
        <f>COUNTIF('様式第15号-4-2（別紙2）'!$E$54:$DV$56,Q58)</f>
        <v>0</v>
      </c>
      <c r="I58" s="924">
        <v>0</v>
      </c>
      <c r="J58" s="924">
        <f t="shared" si="5"/>
        <v>5850</v>
      </c>
      <c r="K58" s="924" t="str">
        <f t="shared" si="1"/>
        <v>0</v>
      </c>
      <c r="L58" s="924">
        <f t="shared" si="2"/>
        <v>0</v>
      </c>
      <c r="M58" s="924">
        <f t="shared" si="2"/>
        <v>0</v>
      </c>
      <c r="N58" s="924">
        <f t="shared" si="2"/>
        <v>0</v>
      </c>
      <c r="O58" s="765"/>
      <c r="Q58" s="899">
        <v>6010</v>
      </c>
    </row>
    <row r="59" spans="3:17" ht="18" customHeight="1">
      <c r="C59" s="422"/>
      <c r="D59" s="1142"/>
      <c r="E59" s="922" t="s">
        <v>314</v>
      </c>
      <c r="F59" s="923" t="s">
        <v>447</v>
      </c>
      <c r="G59" s="923" t="s">
        <v>446</v>
      </c>
      <c r="H59" s="924">
        <f>COUNTIF('様式第15号-4-2（別紙2）'!$E$54:$DV$56,Q59)</f>
        <v>0</v>
      </c>
      <c r="I59" s="924">
        <v>0</v>
      </c>
      <c r="J59" s="924">
        <f t="shared" si="5"/>
        <v>3612</v>
      </c>
      <c r="K59" s="924" t="str">
        <f t="shared" si="1"/>
        <v>0</v>
      </c>
      <c r="L59" s="924">
        <f t="shared" si="2"/>
        <v>0</v>
      </c>
      <c r="M59" s="924">
        <f t="shared" si="2"/>
        <v>0</v>
      </c>
      <c r="N59" s="924">
        <f t="shared" si="2"/>
        <v>0</v>
      </c>
      <c r="O59" s="765"/>
      <c r="Q59" s="900">
        <v>6001</v>
      </c>
    </row>
    <row r="60" spans="3:17" ht="18" customHeight="1" thickBot="1">
      <c r="C60" s="422"/>
      <c r="D60" s="1143"/>
      <c r="E60" s="926" t="s">
        <v>314</v>
      </c>
      <c r="F60" s="927" t="s">
        <v>447</v>
      </c>
      <c r="G60" s="927" t="s">
        <v>447</v>
      </c>
      <c r="H60" s="928">
        <f>COUNTIF('様式第15号-4-2（別紙2）'!$E$54:$DV$56,Q60)</f>
        <v>0</v>
      </c>
      <c r="I60" s="928">
        <v>0</v>
      </c>
      <c r="J60" s="924">
        <f t="shared" si="5"/>
        <v>3600</v>
      </c>
      <c r="K60" s="928" t="str">
        <f t="shared" si="1"/>
        <v>0</v>
      </c>
      <c r="L60" s="928">
        <f t="shared" si="2"/>
        <v>0</v>
      </c>
      <c r="M60" s="928">
        <f t="shared" si="2"/>
        <v>0</v>
      </c>
      <c r="N60" s="928">
        <f t="shared" si="2"/>
        <v>0</v>
      </c>
      <c r="O60" s="765"/>
      <c r="Q60" s="918">
        <v>6000</v>
      </c>
    </row>
    <row r="61" spans="3:17" ht="18" customHeight="1" thickTop="1">
      <c r="C61" s="422"/>
      <c r="D61" s="1144" t="s">
        <v>776</v>
      </c>
      <c r="E61" s="929">
        <v>2</v>
      </c>
      <c r="F61" s="930" t="s">
        <v>446</v>
      </c>
      <c r="G61" s="930" t="s">
        <v>446</v>
      </c>
      <c r="H61" s="931">
        <f>COUNTIF('様式第15号-4-2（別紙2）'!$E$54:$DV$56,Q61)</f>
        <v>36</v>
      </c>
      <c r="I61" s="931">
        <f>$E$26*24</f>
        <v>129600</v>
      </c>
      <c r="J61" s="931">
        <f>J37</f>
        <v>32262</v>
      </c>
      <c r="K61" s="931">
        <f t="shared" si="1"/>
        <v>97338</v>
      </c>
      <c r="L61" s="931">
        <f t="shared" si="2"/>
        <v>4665600</v>
      </c>
      <c r="M61" s="931">
        <f t="shared" si="2"/>
        <v>1161432</v>
      </c>
      <c r="N61" s="931">
        <f t="shared" si="2"/>
        <v>3504168</v>
      </c>
      <c r="O61" s="765"/>
      <c r="Q61" s="910">
        <v>9211</v>
      </c>
    </row>
    <row r="62" spans="3:17" ht="18" customHeight="1">
      <c r="C62" s="422"/>
      <c r="D62" s="1145"/>
      <c r="E62" s="932">
        <v>2</v>
      </c>
      <c r="F62" s="933" t="s">
        <v>446</v>
      </c>
      <c r="G62" s="933" t="s">
        <v>447</v>
      </c>
      <c r="H62" s="934">
        <f>COUNTIF('様式第15号-4-2（別紙2）'!$E$54:$DV$56,Q62)</f>
        <v>9</v>
      </c>
      <c r="I62" s="934">
        <f t="shared" ref="I62:I64" si="6">$E$26*24</f>
        <v>129600</v>
      </c>
      <c r="J62" s="934">
        <f>J38</f>
        <v>32250</v>
      </c>
      <c r="K62" s="934">
        <f t="shared" si="1"/>
        <v>97350</v>
      </c>
      <c r="L62" s="934">
        <f t="shared" si="2"/>
        <v>1166400</v>
      </c>
      <c r="M62" s="934">
        <f t="shared" si="2"/>
        <v>290250</v>
      </c>
      <c r="N62" s="934">
        <f t="shared" si="2"/>
        <v>876150</v>
      </c>
      <c r="O62" s="765"/>
      <c r="Q62" s="899">
        <v>9210</v>
      </c>
    </row>
    <row r="63" spans="3:17" ht="18" customHeight="1">
      <c r="C63" s="422"/>
      <c r="D63" s="1145"/>
      <c r="E63" s="932">
        <v>2</v>
      </c>
      <c r="F63" s="933" t="s">
        <v>447</v>
      </c>
      <c r="G63" s="933" t="s">
        <v>446</v>
      </c>
      <c r="H63" s="934">
        <f>COUNTIF('様式第15号-4-2（別紙2）'!$E$54:$DV$56,Q63)</f>
        <v>20</v>
      </c>
      <c r="I63" s="934">
        <f t="shared" si="6"/>
        <v>129600</v>
      </c>
      <c r="J63" s="934">
        <f t="shared" ref="J63:J72" si="7">J39</f>
        <v>30012</v>
      </c>
      <c r="K63" s="934">
        <f t="shared" si="1"/>
        <v>99588</v>
      </c>
      <c r="L63" s="934">
        <f t="shared" si="2"/>
        <v>2592000</v>
      </c>
      <c r="M63" s="934">
        <f t="shared" si="2"/>
        <v>600240</v>
      </c>
      <c r="N63" s="934">
        <f t="shared" si="2"/>
        <v>1991760</v>
      </c>
      <c r="O63" s="765"/>
      <c r="Q63" s="899">
        <v>9201</v>
      </c>
    </row>
    <row r="64" spans="3:17" ht="18" customHeight="1">
      <c r="C64" s="422"/>
      <c r="D64" s="1145"/>
      <c r="E64" s="932">
        <v>2</v>
      </c>
      <c r="F64" s="933" t="s">
        <v>447</v>
      </c>
      <c r="G64" s="933" t="s">
        <v>447</v>
      </c>
      <c r="H64" s="934">
        <f>COUNTIF('様式第15号-4-2（別紙2）'!$E$54:$DV$56,Q64)</f>
        <v>0</v>
      </c>
      <c r="I64" s="934">
        <f t="shared" si="6"/>
        <v>129600</v>
      </c>
      <c r="J64" s="934">
        <f t="shared" si="7"/>
        <v>30000</v>
      </c>
      <c r="K64" s="934">
        <f t="shared" si="1"/>
        <v>99600</v>
      </c>
      <c r="L64" s="934">
        <f t="shared" si="2"/>
        <v>0</v>
      </c>
      <c r="M64" s="934">
        <f t="shared" si="2"/>
        <v>0</v>
      </c>
      <c r="N64" s="934">
        <f t="shared" si="2"/>
        <v>0</v>
      </c>
      <c r="O64" s="765"/>
      <c r="Q64" s="899">
        <v>9200</v>
      </c>
    </row>
    <row r="65" spans="3:17" ht="18" customHeight="1">
      <c r="C65" s="422"/>
      <c r="D65" s="1145"/>
      <c r="E65" s="932">
        <v>1</v>
      </c>
      <c r="F65" s="935" t="s">
        <v>446</v>
      </c>
      <c r="G65" s="935" t="s">
        <v>446</v>
      </c>
      <c r="H65" s="934">
        <f>COUNTIF('様式第15号-4-2（別紙2）'!$E$54:$DV$56,Q65)</f>
        <v>8</v>
      </c>
      <c r="I65" s="934">
        <f>$F$26*24</f>
        <v>57600</v>
      </c>
      <c r="J65" s="934">
        <f t="shared" si="7"/>
        <v>23682</v>
      </c>
      <c r="K65" s="934">
        <f t="shared" si="1"/>
        <v>33918</v>
      </c>
      <c r="L65" s="934">
        <f t="shared" si="2"/>
        <v>460800</v>
      </c>
      <c r="M65" s="934">
        <f t="shared" si="2"/>
        <v>189456</v>
      </c>
      <c r="N65" s="934">
        <f t="shared" si="2"/>
        <v>271344</v>
      </c>
      <c r="O65" s="765"/>
      <c r="Q65" s="899">
        <v>9111</v>
      </c>
    </row>
    <row r="66" spans="3:17" ht="18" customHeight="1">
      <c r="C66" s="422"/>
      <c r="D66" s="1145"/>
      <c r="E66" s="932">
        <v>1</v>
      </c>
      <c r="F66" s="935" t="s">
        <v>446</v>
      </c>
      <c r="G66" s="933" t="s">
        <v>447</v>
      </c>
      <c r="H66" s="934">
        <f>COUNTIF('様式第15号-4-2（別紙2）'!$E$54:$DV$56,Q66)</f>
        <v>2</v>
      </c>
      <c r="I66" s="934">
        <f t="shared" ref="I66:I68" si="8">$F$26*24</f>
        <v>57600</v>
      </c>
      <c r="J66" s="934">
        <f t="shared" si="7"/>
        <v>23670</v>
      </c>
      <c r="K66" s="934">
        <f t="shared" si="1"/>
        <v>33930</v>
      </c>
      <c r="L66" s="934">
        <f t="shared" si="2"/>
        <v>115200</v>
      </c>
      <c r="M66" s="934">
        <f t="shared" si="2"/>
        <v>47340</v>
      </c>
      <c r="N66" s="934">
        <f t="shared" si="2"/>
        <v>67860</v>
      </c>
      <c r="O66" s="765"/>
      <c r="Q66" s="899">
        <v>9110</v>
      </c>
    </row>
    <row r="67" spans="3:17" ht="18" customHeight="1">
      <c r="C67" s="422"/>
      <c r="D67" s="1145"/>
      <c r="E67" s="932">
        <v>1</v>
      </c>
      <c r="F67" s="933" t="s">
        <v>447</v>
      </c>
      <c r="G67" s="933" t="s">
        <v>446</v>
      </c>
      <c r="H67" s="934">
        <f>COUNTIF('様式第15号-4-2（別紙2）'!$E$54:$DV$56,Q67)</f>
        <v>4</v>
      </c>
      <c r="I67" s="934">
        <f t="shared" si="8"/>
        <v>57600</v>
      </c>
      <c r="J67" s="934">
        <f t="shared" si="7"/>
        <v>21432</v>
      </c>
      <c r="K67" s="934">
        <f t="shared" si="1"/>
        <v>36168</v>
      </c>
      <c r="L67" s="934">
        <f t="shared" si="2"/>
        <v>230400</v>
      </c>
      <c r="M67" s="934">
        <f t="shared" si="2"/>
        <v>85728</v>
      </c>
      <c r="N67" s="934">
        <f t="shared" si="2"/>
        <v>144672</v>
      </c>
      <c r="O67" s="765"/>
      <c r="Q67" s="899">
        <v>9101</v>
      </c>
    </row>
    <row r="68" spans="3:17" ht="18" customHeight="1">
      <c r="C68" s="422"/>
      <c r="D68" s="1145"/>
      <c r="E68" s="932">
        <v>1</v>
      </c>
      <c r="F68" s="933" t="s">
        <v>447</v>
      </c>
      <c r="G68" s="933" t="s">
        <v>447</v>
      </c>
      <c r="H68" s="934">
        <f>COUNTIF('様式第15号-4-2（別紙2）'!$E$54:$DV$56,Q68)</f>
        <v>0</v>
      </c>
      <c r="I68" s="934">
        <f t="shared" si="8"/>
        <v>57600</v>
      </c>
      <c r="J68" s="934">
        <f t="shared" si="7"/>
        <v>21420</v>
      </c>
      <c r="K68" s="934">
        <f t="shared" si="1"/>
        <v>36180</v>
      </c>
      <c r="L68" s="934">
        <f t="shared" si="2"/>
        <v>0</v>
      </c>
      <c r="M68" s="934">
        <f t="shared" si="2"/>
        <v>0</v>
      </c>
      <c r="N68" s="934">
        <f t="shared" si="2"/>
        <v>0</v>
      </c>
      <c r="O68" s="765"/>
      <c r="Q68" s="899">
        <v>9100</v>
      </c>
    </row>
    <row r="69" spans="3:17" ht="18" customHeight="1">
      <c r="C69" s="422"/>
      <c r="D69" s="1145"/>
      <c r="E69" s="933" t="s">
        <v>784</v>
      </c>
      <c r="F69" s="933" t="s">
        <v>446</v>
      </c>
      <c r="G69" s="933" t="s">
        <v>446</v>
      </c>
      <c r="H69" s="934">
        <f>COUNTIF('様式第15号-4-2（別紙2）'!$E$54:$DV$56,Q69)</f>
        <v>8</v>
      </c>
      <c r="I69" s="934">
        <v>0</v>
      </c>
      <c r="J69" s="934">
        <f t="shared" si="7"/>
        <v>5862</v>
      </c>
      <c r="K69" s="934" t="str">
        <f t="shared" si="1"/>
        <v>0</v>
      </c>
      <c r="L69" s="934">
        <f t="shared" si="2"/>
        <v>0</v>
      </c>
      <c r="M69" s="934">
        <f t="shared" si="2"/>
        <v>46896</v>
      </c>
      <c r="N69" s="934">
        <f t="shared" si="2"/>
        <v>0</v>
      </c>
      <c r="O69" s="765"/>
      <c r="Q69" s="899">
        <v>9011</v>
      </c>
    </row>
    <row r="70" spans="3:17" ht="18" customHeight="1">
      <c r="C70" s="422"/>
      <c r="D70" s="1145"/>
      <c r="E70" s="933" t="s">
        <v>784</v>
      </c>
      <c r="F70" s="933" t="s">
        <v>446</v>
      </c>
      <c r="G70" s="933" t="s">
        <v>447</v>
      </c>
      <c r="H70" s="934">
        <f>COUNTIF('様式第15号-4-2（別紙2）'!$E$54:$DV$56,Q70)</f>
        <v>2</v>
      </c>
      <c r="I70" s="934">
        <v>0</v>
      </c>
      <c r="J70" s="934">
        <f t="shared" si="7"/>
        <v>5850</v>
      </c>
      <c r="K70" s="934" t="str">
        <f t="shared" si="1"/>
        <v>0</v>
      </c>
      <c r="L70" s="934">
        <f t="shared" si="2"/>
        <v>0</v>
      </c>
      <c r="M70" s="934">
        <f t="shared" si="2"/>
        <v>11700</v>
      </c>
      <c r="N70" s="934">
        <f t="shared" si="2"/>
        <v>0</v>
      </c>
      <c r="O70" s="765"/>
      <c r="Q70" s="899">
        <v>9010</v>
      </c>
    </row>
    <row r="71" spans="3:17" ht="18" customHeight="1">
      <c r="C71" s="422"/>
      <c r="D71" s="1145"/>
      <c r="E71" s="932" t="s">
        <v>314</v>
      </c>
      <c r="F71" s="933" t="s">
        <v>447</v>
      </c>
      <c r="G71" s="933" t="s">
        <v>446</v>
      </c>
      <c r="H71" s="934">
        <f>COUNTIF('様式第15号-4-2（別紙2）'!$E$54:$DV$56,Q71)</f>
        <v>2</v>
      </c>
      <c r="I71" s="934">
        <v>0</v>
      </c>
      <c r="J71" s="934">
        <f t="shared" si="7"/>
        <v>3612</v>
      </c>
      <c r="K71" s="934" t="str">
        <f t="shared" si="1"/>
        <v>0</v>
      </c>
      <c r="L71" s="934">
        <f t="shared" si="2"/>
        <v>0</v>
      </c>
      <c r="M71" s="934">
        <f t="shared" si="2"/>
        <v>7224</v>
      </c>
      <c r="N71" s="934">
        <f t="shared" si="2"/>
        <v>0</v>
      </c>
      <c r="O71" s="765"/>
      <c r="Q71" s="900">
        <v>9001</v>
      </c>
    </row>
    <row r="72" spans="3:17" ht="18" customHeight="1" thickBot="1">
      <c r="C72" s="422"/>
      <c r="D72" s="1146"/>
      <c r="E72" s="936" t="s">
        <v>314</v>
      </c>
      <c r="F72" s="937" t="s">
        <v>447</v>
      </c>
      <c r="G72" s="937" t="s">
        <v>447</v>
      </c>
      <c r="H72" s="938">
        <f>COUNTIF('様式第15号-4-2（別紙2）'!$E$54:$DV$56,Q72)</f>
        <v>0</v>
      </c>
      <c r="I72" s="938">
        <v>0</v>
      </c>
      <c r="J72" s="934">
        <f t="shared" si="7"/>
        <v>3600</v>
      </c>
      <c r="K72" s="938" t="str">
        <f t="shared" si="1"/>
        <v>0</v>
      </c>
      <c r="L72" s="938">
        <f t="shared" si="2"/>
        <v>0</v>
      </c>
      <c r="M72" s="938">
        <f t="shared" si="2"/>
        <v>0</v>
      </c>
      <c r="N72" s="938">
        <f t="shared" si="2"/>
        <v>0</v>
      </c>
      <c r="O72" s="765"/>
      <c r="Q72" s="918">
        <v>9000</v>
      </c>
    </row>
    <row r="73" spans="3:17" ht="18" customHeight="1" thickTop="1">
      <c r="C73" s="422"/>
      <c r="D73" s="1147" t="s">
        <v>777</v>
      </c>
      <c r="E73" s="939">
        <v>2</v>
      </c>
      <c r="F73" s="940" t="s">
        <v>446</v>
      </c>
      <c r="G73" s="940" t="s">
        <v>446</v>
      </c>
      <c r="H73" s="941">
        <f>COUNTIF('様式第15号-4-2（別紙2）'!$E$54:$DV$56,Q73)</f>
        <v>39</v>
      </c>
      <c r="I73" s="941">
        <f>$E$27*24</f>
        <v>134400</v>
      </c>
      <c r="J73" s="941">
        <f>J37</f>
        <v>32262</v>
      </c>
      <c r="K73" s="941">
        <f t="shared" si="1"/>
        <v>102138</v>
      </c>
      <c r="L73" s="941">
        <f t="shared" si="2"/>
        <v>5241600</v>
      </c>
      <c r="M73" s="941">
        <f t="shared" si="2"/>
        <v>1258218</v>
      </c>
      <c r="N73" s="941">
        <f t="shared" si="2"/>
        <v>3983382</v>
      </c>
      <c r="O73" s="765"/>
      <c r="Q73" s="910">
        <v>12211</v>
      </c>
    </row>
    <row r="74" spans="3:17" ht="18" customHeight="1">
      <c r="C74" s="422"/>
      <c r="D74" s="1148"/>
      <c r="E74" s="942">
        <v>2</v>
      </c>
      <c r="F74" s="943" t="s">
        <v>446</v>
      </c>
      <c r="G74" s="943" t="s">
        <v>447</v>
      </c>
      <c r="H74" s="944">
        <f>COUNTIF('様式第15号-4-2（別紙2）'!$E$54:$DV$56,Q74)</f>
        <v>10</v>
      </c>
      <c r="I74" s="944">
        <f t="shared" ref="I74:I76" si="9">$E$27*24</f>
        <v>134400</v>
      </c>
      <c r="J74" s="944">
        <f>J38</f>
        <v>32250</v>
      </c>
      <c r="K74" s="944">
        <f t="shared" si="1"/>
        <v>102150</v>
      </c>
      <c r="L74" s="944">
        <f t="shared" si="2"/>
        <v>1344000</v>
      </c>
      <c r="M74" s="944">
        <f t="shared" si="2"/>
        <v>322500</v>
      </c>
      <c r="N74" s="944">
        <f t="shared" si="2"/>
        <v>1021500</v>
      </c>
      <c r="O74" s="765"/>
      <c r="Q74" s="899">
        <v>12210</v>
      </c>
    </row>
    <row r="75" spans="3:17" ht="18" customHeight="1">
      <c r="C75" s="422"/>
      <c r="D75" s="1148"/>
      <c r="E75" s="942">
        <v>2</v>
      </c>
      <c r="F75" s="943" t="s">
        <v>447</v>
      </c>
      <c r="G75" s="943" t="s">
        <v>446</v>
      </c>
      <c r="H75" s="944">
        <f>COUNTIF('様式第15号-4-2（別紙2）'!$E$54:$DV$56,Q75)</f>
        <v>20</v>
      </c>
      <c r="I75" s="944">
        <f t="shared" si="9"/>
        <v>134400</v>
      </c>
      <c r="J75" s="944">
        <f t="shared" ref="J75:J84" si="10">J39</f>
        <v>30012</v>
      </c>
      <c r="K75" s="944">
        <f t="shared" si="1"/>
        <v>104388</v>
      </c>
      <c r="L75" s="944">
        <f t="shared" si="2"/>
        <v>2688000</v>
      </c>
      <c r="M75" s="944">
        <f t="shared" si="2"/>
        <v>600240</v>
      </c>
      <c r="N75" s="944">
        <f t="shared" si="2"/>
        <v>2087760</v>
      </c>
      <c r="O75" s="765"/>
      <c r="Q75" s="899">
        <v>12201</v>
      </c>
    </row>
    <row r="76" spans="3:17" ht="18" customHeight="1">
      <c r="C76" s="422"/>
      <c r="D76" s="1148"/>
      <c r="E76" s="942">
        <v>2</v>
      </c>
      <c r="F76" s="943" t="s">
        <v>447</v>
      </c>
      <c r="G76" s="943" t="s">
        <v>447</v>
      </c>
      <c r="H76" s="944">
        <f>COUNTIF('様式第15号-4-2（別紙2）'!$E$54:$DV$56,Q76)</f>
        <v>0</v>
      </c>
      <c r="I76" s="944">
        <f t="shared" si="9"/>
        <v>134400</v>
      </c>
      <c r="J76" s="944">
        <f t="shared" si="10"/>
        <v>30000</v>
      </c>
      <c r="K76" s="944">
        <f t="shared" si="1"/>
        <v>104400</v>
      </c>
      <c r="L76" s="944">
        <f t="shared" si="2"/>
        <v>0</v>
      </c>
      <c r="M76" s="944">
        <f t="shared" si="2"/>
        <v>0</v>
      </c>
      <c r="N76" s="944">
        <f t="shared" si="2"/>
        <v>0</v>
      </c>
      <c r="O76" s="765"/>
      <c r="Q76" s="899">
        <v>12200</v>
      </c>
    </row>
    <row r="77" spans="3:17" ht="18" customHeight="1">
      <c r="C77" s="422"/>
      <c r="D77" s="1148"/>
      <c r="E77" s="942">
        <v>1</v>
      </c>
      <c r="F77" s="945" t="s">
        <v>446</v>
      </c>
      <c r="G77" s="945" t="s">
        <v>446</v>
      </c>
      <c r="H77" s="944">
        <f>COUNTIF('様式第15号-4-2（別紙2）'!$E$54:$DV$56,Q77)</f>
        <v>12</v>
      </c>
      <c r="I77" s="944">
        <f>$F$27*24</f>
        <v>62400</v>
      </c>
      <c r="J77" s="944">
        <f t="shared" si="10"/>
        <v>23682</v>
      </c>
      <c r="K77" s="944">
        <f t="shared" si="1"/>
        <v>38718</v>
      </c>
      <c r="L77" s="944">
        <f t="shared" si="2"/>
        <v>748800</v>
      </c>
      <c r="M77" s="944">
        <f t="shared" si="2"/>
        <v>284184</v>
      </c>
      <c r="N77" s="944">
        <f t="shared" si="2"/>
        <v>464616</v>
      </c>
      <c r="O77" s="765"/>
      <c r="Q77" s="899">
        <v>12111</v>
      </c>
    </row>
    <row r="78" spans="3:17" ht="18" customHeight="1">
      <c r="C78" s="422"/>
      <c r="D78" s="1148"/>
      <c r="E78" s="942">
        <v>1</v>
      </c>
      <c r="F78" s="945" t="s">
        <v>446</v>
      </c>
      <c r="G78" s="943" t="s">
        <v>447</v>
      </c>
      <c r="H78" s="944">
        <f>COUNTIF('様式第15号-4-2（別紙2）'!$E$54:$DV$56,Q78)</f>
        <v>3</v>
      </c>
      <c r="I78" s="944">
        <f t="shared" ref="I78:I80" si="11">$F$27*24</f>
        <v>62400</v>
      </c>
      <c r="J78" s="944">
        <f t="shared" si="10"/>
        <v>23670</v>
      </c>
      <c r="K78" s="944">
        <f t="shared" si="1"/>
        <v>38730</v>
      </c>
      <c r="L78" s="944">
        <f t="shared" si="2"/>
        <v>187200</v>
      </c>
      <c r="M78" s="944">
        <f t="shared" si="2"/>
        <v>71010</v>
      </c>
      <c r="N78" s="944">
        <f t="shared" si="2"/>
        <v>116190</v>
      </c>
      <c r="O78" s="765"/>
      <c r="Q78" s="899">
        <v>12110</v>
      </c>
    </row>
    <row r="79" spans="3:17" ht="18" customHeight="1">
      <c r="C79" s="422"/>
      <c r="D79" s="1148"/>
      <c r="E79" s="942">
        <v>1</v>
      </c>
      <c r="F79" s="943" t="s">
        <v>447</v>
      </c>
      <c r="G79" s="943" t="s">
        <v>446</v>
      </c>
      <c r="H79" s="944">
        <f>COUNTIF('様式第15号-4-2（別紙2）'!$E$54:$DV$56,Q79)</f>
        <v>6</v>
      </c>
      <c r="I79" s="944">
        <f t="shared" si="11"/>
        <v>62400</v>
      </c>
      <c r="J79" s="944">
        <f t="shared" si="10"/>
        <v>21432</v>
      </c>
      <c r="K79" s="944">
        <f t="shared" si="1"/>
        <v>40968</v>
      </c>
      <c r="L79" s="944">
        <f t="shared" si="2"/>
        <v>374400</v>
      </c>
      <c r="M79" s="944">
        <f t="shared" si="2"/>
        <v>128592</v>
      </c>
      <c r="N79" s="944">
        <f t="shared" si="2"/>
        <v>245808</v>
      </c>
      <c r="O79" s="765"/>
      <c r="Q79" s="899">
        <v>12101</v>
      </c>
    </row>
    <row r="80" spans="3:17" ht="18" customHeight="1">
      <c r="C80" s="422"/>
      <c r="D80" s="1148"/>
      <c r="E80" s="942">
        <v>1</v>
      </c>
      <c r="F80" s="943" t="s">
        <v>447</v>
      </c>
      <c r="G80" s="943" t="s">
        <v>447</v>
      </c>
      <c r="H80" s="944">
        <f>COUNTIF('様式第15号-4-2（別紙2）'!$E$54:$DV$56,Q80)</f>
        <v>0</v>
      </c>
      <c r="I80" s="944">
        <f t="shared" si="11"/>
        <v>62400</v>
      </c>
      <c r="J80" s="944">
        <f t="shared" si="10"/>
        <v>21420</v>
      </c>
      <c r="K80" s="944">
        <f t="shared" si="1"/>
        <v>40980</v>
      </c>
      <c r="L80" s="944">
        <f t="shared" si="2"/>
        <v>0</v>
      </c>
      <c r="M80" s="944">
        <f t="shared" si="2"/>
        <v>0</v>
      </c>
      <c r="N80" s="944">
        <f t="shared" si="2"/>
        <v>0</v>
      </c>
      <c r="O80" s="765"/>
      <c r="Q80" s="899">
        <v>12100</v>
      </c>
    </row>
    <row r="81" spans="3:22" ht="18" customHeight="1">
      <c r="C81" s="422"/>
      <c r="D81" s="1148"/>
      <c r="E81" s="943" t="s">
        <v>785</v>
      </c>
      <c r="F81" s="943" t="s">
        <v>446</v>
      </c>
      <c r="G81" s="943" t="s">
        <v>446</v>
      </c>
      <c r="H81" s="944">
        <f>COUNTIF('様式第15号-4-2（別紙2）'!$E$54:$DV$56,Q81)</f>
        <v>0</v>
      </c>
      <c r="I81" s="944">
        <v>0</v>
      </c>
      <c r="J81" s="944">
        <f t="shared" si="10"/>
        <v>5862</v>
      </c>
      <c r="K81" s="944" t="str">
        <f t="shared" si="1"/>
        <v>0</v>
      </c>
      <c r="L81" s="944">
        <f t="shared" si="2"/>
        <v>0</v>
      </c>
      <c r="M81" s="944">
        <f t="shared" si="2"/>
        <v>0</v>
      </c>
      <c r="N81" s="944">
        <f t="shared" si="2"/>
        <v>0</v>
      </c>
      <c r="O81" s="765"/>
      <c r="Q81" s="899">
        <v>12011</v>
      </c>
    </row>
    <row r="82" spans="3:22" ht="18" customHeight="1">
      <c r="C82" s="422"/>
      <c r="D82" s="1148"/>
      <c r="E82" s="943" t="s">
        <v>785</v>
      </c>
      <c r="F82" s="943" t="s">
        <v>446</v>
      </c>
      <c r="G82" s="943" t="s">
        <v>447</v>
      </c>
      <c r="H82" s="944">
        <f>COUNTIF('様式第15号-4-2（別紙2）'!$E$54:$DV$56,Q82)</f>
        <v>0</v>
      </c>
      <c r="I82" s="944">
        <v>0</v>
      </c>
      <c r="J82" s="944">
        <f t="shared" si="10"/>
        <v>5850</v>
      </c>
      <c r="K82" s="944" t="str">
        <f t="shared" si="1"/>
        <v>0</v>
      </c>
      <c r="L82" s="944">
        <f t="shared" si="2"/>
        <v>0</v>
      </c>
      <c r="M82" s="944">
        <f t="shared" si="2"/>
        <v>0</v>
      </c>
      <c r="N82" s="944">
        <f t="shared" si="2"/>
        <v>0</v>
      </c>
      <c r="O82" s="765"/>
      <c r="Q82" s="899">
        <v>12010</v>
      </c>
    </row>
    <row r="83" spans="3:22" ht="18" customHeight="1">
      <c r="C83" s="422"/>
      <c r="D83" s="1148"/>
      <c r="E83" s="942" t="s">
        <v>314</v>
      </c>
      <c r="F83" s="943" t="s">
        <v>447</v>
      </c>
      <c r="G83" s="943" t="s">
        <v>446</v>
      </c>
      <c r="H83" s="944">
        <f>COUNTIF('様式第15号-4-2（別紙2）'!$E$54:$DV$56,Q83)</f>
        <v>0</v>
      </c>
      <c r="I83" s="944">
        <v>0</v>
      </c>
      <c r="J83" s="944">
        <f t="shared" si="10"/>
        <v>3612</v>
      </c>
      <c r="K83" s="944" t="str">
        <f t="shared" si="1"/>
        <v>0</v>
      </c>
      <c r="L83" s="944">
        <f t="shared" si="2"/>
        <v>0</v>
      </c>
      <c r="M83" s="944">
        <f t="shared" si="2"/>
        <v>0</v>
      </c>
      <c r="N83" s="944">
        <f t="shared" si="2"/>
        <v>0</v>
      </c>
      <c r="O83" s="765"/>
      <c r="Q83" s="900">
        <v>12001</v>
      </c>
    </row>
    <row r="84" spans="3:22" ht="18" customHeight="1" thickBot="1">
      <c r="C84" s="422"/>
      <c r="D84" s="1149"/>
      <c r="E84" s="946" t="s">
        <v>314</v>
      </c>
      <c r="F84" s="947" t="s">
        <v>447</v>
      </c>
      <c r="G84" s="947" t="s">
        <v>447</v>
      </c>
      <c r="H84" s="948">
        <f>COUNTIF('様式第15号-4-2（別紙2）'!$E$54:$DV$56,Q84)</f>
        <v>0</v>
      </c>
      <c r="I84" s="948">
        <v>0</v>
      </c>
      <c r="J84" s="948">
        <f t="shared" si="10"/>
        <v>3600</v>
      </c>
      <c r="K84" s="948" t="str">
        <f t="shared" si="1"/>
        <v>0</v>
      </c>
      <c r="L84" s="948">
        <f t="shared" si="2"/>
        <v>0</v>
      </c>
      <c r="M84" s="948">
        <f t="shared" si="2"/>
        <v>0</v>
      </c>
      <c r="N84" s="948">
        <f t="shared" si="2"/>
        <v>0</v>
      </c>
      <c r="O84" s="765"/>
      <c r="Q84" s="918">
        <v>12000</v>
      </c>
    </row>
    <row r="85" spans="3:22" ht="18" customHeight="1" thickTop="1">
      <c r="C85" s="422"/>
      <c r="D85" s="768" t="s">
        <v>278</v>
      </c>
      <c r="E85" s="767"/>
      <c r="F85" s="767"/>
      <c r="G85" s="486"/>
      <c r="H85" s="495">
        <f>SUM(H37:H84)</f>
        <v>365</v>
      </c>
      <c r="I85" s="497" t="s">
        <v>786</v>
      </c>
      <c r="J85" s="949" t="s">
        <v>786</v>
      </c>
      <c r="K85" s="497" t="s">
        <v>786</v>
      </c>
      <c r="L85" s="495">
        <f>SUM(L37:L84)</f>
        <v>35668800</v>
      </c>
      <c r="M85" s="495">
        <f>SUM(M37:M84)</f>
        <v>9971526</v>
      </c>
      <c r="N85" s="766">
        <f>SUM(N37:N84)</f>
        <v>25763094</v>
      </c>
      <c r="O85" s="765"/>
    </row>
    <row r="86" spans="3:22" ht="18" customHeight="1" thickBot="1">
      <c r="C86" s="426"/>
      <c r="D86" s="427"/>
      <c r="E86" s="427"/>
      <c r="F86" s="427"/>
      <c r="G86" s="428"/>
      <c r="H86" s="427"/>
      <c r="I86" s="427"/>
      <c r="J86" s="427"/>
      <c r="K86" s="427"/>
      <c r="L86" s="427"/>
      <c r="M86" s="427"/>
      <c r="N86" s="427"/>
      <c r="O86" s="764"/>
      <c r="P86" s="423"/>
      <c r="Q86" s="423"/>
      <c r="R86" s="423"/>
      <c r="S86" s="423"/>
      <c r="T86" s="423"/>
      <c r="U86" s="423"/>
      <c r="V86" s="423"/>
    </row>
    <row r="87" spans="3:22" ht="18" customHeight="1">
      <c r="C87" s="496" t="s">
        <v>545</v>
      </c>
      <c r="D87" s="423"/>
      <c r="E87" s="423"/>
      <c r="F87" s="423"/>
      <c r="G87" s="423"/>
      <c r="H87" s="423"/>
      <c r="I87" s="423"/>
      <c r="J87" s="423"/>
      <c r="K87" s="423"/>
      <c r="L87" s="423"/>
      <c r="M87" s="423"/>
      <c r="N87" s="423"/>
      <c r="O87" s="423"/>
      <c r="P87" s="423"/>
      <c r="Q87" s="423"/>
      <c r="R87" s="423"/>
      <c r="S87" s="423"/>
      <c r="T87" s="423"/>
      <c r="U87" s="423"/>
      <c r="V87" s="423"/>
    </row>
    <row r="88" spans="3:22" ht="18" customHeight="1">
      <c r="C88" s="498" t="s">
        <v>578</v>
      </c>
      <c r="D88" s="423"/>
      <c r="E88" s="423"/>
      <c r="F88" s="423"/>
      <c r="G88" s="423"/>
      <c r="H88" s="423"/>
      <c r="I88" s="423"/>
      <c r="J88" s="423"/>
      <c r="K88" s="423"/>
      <c r="L88" s="423"/>
      <c r="M88" s="423"/>
      <c r="N88" s="423"/>
      <c r="O88" s="423"/>
      <c r="P88" s="423"/>
      <c r="Q88" s="423"/>
      <c r="R88" s="423"/>
      <c r="S88" s="423"/>
      <c r="T88" s="423"/>
      <c r="U88" s="423"/>
      <c r="V88" s="423"/>
    </row>
    <row r="89" spans="3:22" ht="18" customHeight="1">
      <c r="C89" s="496"/>
      <c r="D89" s="423"/>
      <c r="E89" s="423"/>
      <c r="F89" s="423"/>
      <c r="G89" s="423"/>
      <c r="H89" s="423"/>
      <c r="I89" s="423"/>
      <c r="J89" s="423"/>
      <c r="K89" s="423"/>
      <c r="L89" s="423"/>
      <c r="M89" s="423"/>
      <c r="N89" s="423"/>
      <c r="O89" s="423"/>
      <c r="P89" s="423"/>
      <c r="Q89" s="423"/>
      <c r="R89" s="423"/>
      <c r="S89" s="423"/>
      <c r="T89" s="423"/>
      <c r="U89" s="423"/>
      <c r="V89" s="423"/>
    </row>
    <row r="90" spans="3:22" ht="18" customHeight="1">
      <c r="C90" s="851"/>
      <c r="D90" s="851"/>
      <c r="E90" s="423"/>
      <c r="F90" s="423"/>
      <c r="G90" s="423"/>
      <c r="H90" s="423"/>
      <c r="I90" s="423"/>
      <c r="J90" s="423"/>
      <c r="K90" s="423"/>
      <c r="L90" s="423"/>
      <c r="M90" s="423"/>
      <c r="N90" s="423"/>
      <c r="O90" s="423"/>
      <c r="P90" s="423"/>
      <c r="Q90" s="423"/>
      <c r="R90" s="423"/>
      <c r="S90" s="423"/>
      <c r="T90" s="423"/>
      <c r="U90" s="423"/>
      <c r="V90" s="423"/>
    </row>
    <row r="91" spans="3:22" ht="18" customHeight="1">
      <c r="C91" s="496"/>
      <c r="G91" s="416"/>
      <c r="P91" s="474"/>
      <c r="Q91" s="474"/>
      <c r="R91" s="474"/>
      <c r="S91" s="474"/>
      <c r="T91" s="474"/>
      <c r="U91" s="474"/>
      <c r="V91" s="474"/>
    </row>
    <row r="92" spans="3:22" ht="18" customHeight="1">
      <c r="C92" s="496"/>
      <c r="D92" s="498"/>
      <c r="G92" s="416"/>
      <c r="P92" s="474"/>
      <c r="Q92" s="474"/>
      <c r="R92" s="474"/>
      <c r="S92" s="474"/>
      <c r="T92" s="474"/>
      <c r="U92" s="474"/>
      <c r="V92" s="474"/>
    </row>
    <row r="93" spans="3:22" ht="18" customHeight="1">
      <c r="C93" s="498"/>
      <c r="D93" s="496"/>
      <c r="G93" s="416"/>
      <c r="P93" s="474"/>
      <c r="Q93" s="474"/>
      <c r="R93" s="474"/>
      <c r="S93" s="474"/>
      <c r="T93" s="474"/>
      <c r="U93" s="474"/>
      <c r="V93" s="474"/>
    </row>
    <row r="94" spans="3:22" ht="18" customHeight="1"/>
    <row r="95" spans="3:22">
      <c r="H95" s="417"/>
      <c r="I95" s="417"/>
      <c r="J95" s="417"/>
      <c r="K95" s="417"/>
      <c r="L95" s="417"/>
    </row>
  </sheetData>
  <protectedRanges>
    <protectedRange sqref="H85:N85" name="範囲1"/>
    <protectedRange sqref="H37:N84" name="範囲1_4"/>
    <protectedRange sqref="J10:L11 M10:M14" name="範囲3"/>
    <protectedRange sqref="J12:L14" name="範囲3_1"/>
  </protectedRanges>
  <mergeCells count="11">
    <mergeCell ref="D37:D48"/>
    <mergeCell ref="D49:D60"/>
    <mergeCell ref="D61:D72"/>
    <mergeCell ref="D73:D84"/>
    <mergeCell ref="D8:G9"/>
    <mergeCell ref="D10:G11"/>
    <mergeCell ref="H10:H11"/>
    <mergeCell ref="J10:J11"/>
    <mergeCell ref="L10:L11"/>
    <mergeCell ref="D22:D23"/>
    <mergeCell ref="E22:F22"/>
  </mergeCells>
  <phoneticPr fontId="26"/>
  <printOptions horizontalCentered="1"/>
  <pageMargins left="0.59055118110236227" right="0.59055118110236227" top="0.6692913385826772" bottom="0.51181102362204722" header="0.39370078740157483" footer="0.39370078740157483"/>
  <pageSetup paperSize="8" scale="76" orientation="portrait" useFirstPageNumber="1" horizontalDpi="300" verticalDpi="300" r:id="rId1"/>
  <headerFooter alignWithMargins="0"/>
  <rowBreaks count="1" manualBreakCount="1">
    <brk id="89"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26</vt:i4>
      </vt:variant>
    </vt:vector>
  </HeadingPairs>
  <TitlesOfParts>
    <vt:vector size="48" baseType="lpstr">
      <vt:lpstr>表紙</vt:lpstr>
      <vt:lpstr>提案書提出資料一覧表</vt:lpstr>
      <vt:lpstr>様式第1号</vt:lpstr>
      <vt:lpstr>様式第11号-2</vt:lpstr>
      <vt:lpstr>様式第13号-1</vt:lpstr>
      <vt:lpstr>様式第14号（別紙1）</vt:lpstr>
      <vt:lpstr>様式第14号（別紙2）</vt:lpstr>
      <vt:lpstr>様式第14号（別紙3）</vt:lpstr>
      <vt:lpstr>様式第15号-4-2（別紙1）</vt:lpstr>
      <vt:lpstr>様式第15号-4-2（別紙2）</vt:lpstr>
      <vt:lpstr>様式16号-1-1（別紙1）</vt:lpstr>
      <vt:lpstr>様式第17号-1-1（別紙1）</vt:lpstr>
      <vt:lpstr>様式第17号-1-1（別紙2）</vt:lpstr>
      <vt:lpstr>様式第17号-1-1（別紙3）</vt:lpstr>
      <vt:lpstr>様式第17号-1-1（別紙4）</vt:lpstr>
      <vt:lpstr>様式第17号-1-1（別紙5）</vt:lpstr>
      <vt:lpstr>様式第17号-1-1（別紙6）</vt:lpstr>
      <vt:lpstr>様式第17号-1-1（別紙7）</vt:lpstr>
      <vt:lpstr>様式第17号-1-1（別紙8）</vt:lpstr>
      <vt:lpstr>様式第17号-1-1（別紙9）</vt:lpstr>
      <vt:lpstr>様式第17号-1-2（別紙1）</vt:lpstr>
      <vt:lpstr>様式第17号-1-2（別紙2）</vt:lpstr>
      <vt:lpstr>提案書提出資料一覧表!Print_Area</vt:lpstr>
      <vt:lpstr>表紙!Print_Area</vt:lpstr>
      <vt:lpstr>'様式16号-1-1（別紙1）'!Print_Area</vt:lpstr>
      <vt:lpstr>'様式第11号-2'!Print_Area</vt:lpstr>
      <vt:lpstr>'様式第13号-1'!Print_Area</vt:lpstr>
      <vt:lpstr>'様式第14号（別紙1）'!Print_Area</vt:lpstr>
      <vt:lpstr>'様式第14号（別紙2）'!Print_Area</vt:lpstr>
      <vt:lpstr>'様式第14号（別紙3）'!Print_Area</vt:lpstr>
      <vt:lpstr>'様式第15号-4-2（別紙1）'!Print_Area</vt:lpstr>
      <vt:lpstr>'様式第15号-4-2（別紙2）'!Print_Area</vt:lpstr>
      <vt:lpstr>'様式第17号-1-1（別紙1）'!Print_Area</vt:lpstr>
      <vt:lpstr>'様式第17号-1-1（別紙2）'!Print_Area</vt:lpstr>
      <vt:lpstr>'様式第17号-1-1（別紙3）'!Print_Area</vt:lpstr>
      <vt:lpstr>'様式第17号-1-1（別紙4）'!Print_Area</vt:lpstr>
      <vt:lpstr>'様式第17号-1-1（別紙5）'!Print_Area</vt:lpstr>
      <vt:lpstr>'様式第17号-1-1（別紙6）'!Print_Area</vt:lpstr>
      <vt:lpstr>'様式第17号-1-1（別紙7）'!Print_Area</vt:lpstr>
      <vt:lpstr>'様式第17号-1-1（別紙9）'!Print_Area</vt:lpstr>
      <vt:lpstr>'様式第17号-1-2（別紙1）'!Print_Area</vt:lpstr>
      <vt:lpstr>'様式第17号-1-2（別紙2）'!Print_Area</vt:lpstr>
      <vt:lpstr>様式第1号!Print_Area</vt:lpstr>
      <vt:lpstr>'様式16号-1-1（別紙1）'!Print_Titles</vt:lpstr>
      <vt:lpstr>'様式第17号-1-1（別紙2）'!Print_Titles</vt:lpstr>
      <vt:lpstr>'様式第17号-1-1（別紙3）'!Print_Titles</vt:lpstr>
      <vt:lpstr>'様式第17号-1-1（別紙6）'!Print_Titles</vt:lpstr>
      <vt:lpstr>'様式第17号-1-1（別紙7）'!Print_Titles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2015-04-02T11:27:42Z</dcterms:created>
  <dcterms:modified xsi:type="dcterms:W3CDTF">2019-05-30T12:50:59Z</dcterms:modified>
</cp:coreProperties>
</file>